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270" windowHeight="9345" activeTab="1"/>
  </bookViews>
  <sheets>
    <sheet name="СФ за 2016 рік" sheetId="1" r:id="rId1"/>
    <sheet name="ЗФ за 2016 рік" sheetId="2" r:id="rId2"/>
  </sheets>
  <definedNames>
    <definedName name="_xlnm.Print_Titles" localSheetId="1">'ЗФ за 2016 рік'!$8:$11</definedName>
    <definedName name="_xlnm.Print_Titles" localSheetId="0">'СФ за 2016 рік'!$8:$10</definedName>
    <definedName name="_xlnm.Print_Area" localSheetId="1">'ЗФ за 2016 рік'!$A$1:$F$90</definedName>
    <definedName name="_xlnm.Print_Area" localSheetId="0">'СФ за 2016 рік'!$A$1:$F$43</definedName>
  </definedNames>
  <calcPr fullCalcOnLoad="1"/>
</workbook>
</file>

<file path=xl/sharedStrings.xml><?xml version="1.0" encoding="utf-8"?>
<sst xmlns="http://schemas.openxmlformats.org/spreadsheetml/2006/main" count="142" uniqueCount="121">
  <si>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</si>
  <si>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</si>
  <si>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</si>
  <si>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</si>
  <si>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</si>
  <si>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</si>
  <si>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</si>
  <si>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Внутрішні податки на товари та послуги  </t>
  </si>
  <si>
    <t>Місцеві податки</t>
  </si>
  <si>
    <t>Податок на майно</t>
  </si>
  <si>
    <t>Земельний податок з юридичних осіб</t>
  </si>
  <si>
    <t>Орендна плата з юридичних осіб 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</si>
  <si>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</si>
  <si>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</si>
  <si>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</si>
  <si>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</si>
  <si>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</si>
  <si>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</si>
  <si>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</si>
  <si>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фізичних осіб, нарахований до 1 січня 2011 року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</si>
  <si>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</si>
  <si>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</si>
  <si>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</si>
  <si>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</si>
  <si>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</si>
  <si>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Неподаткові надходження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</si>
  <si>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</si>
  <si>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</si>
  <si>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</si>
  <si>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</si>
  <si>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Надходження від плати за послуги, що надаються бюджетними установами згідно із законодавством </t>
  </si>
  <si>
    <t>Доходи від операцій з капіталом  </t>
  </si>
  <si>
    <t>Надходження від продажу основного капіталу  </t>
  </si>
  <si>
    <t>Цільові фонди  </t>
  </si>
  <si>
    <t>Разом доходів</t>
  </si>
  <si>
    <t>Офіційні трансферти  </t>
  </si>
  <si>
    <t>Від органів державного управління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</si>
  <si>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</si>
  <si>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</si>
  <si>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</si>
  <si>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Код</t>
  </si>
  <si>
    <t>Назва</t>
  </si>
  <si>
    <t>Всього</t>
  </si>
  <si>
    <t>Затверджено розписом на звітний рік з урахуванням змін</t>
  </si>
  <si>
    <t>Факт</t>
  </si>
  <si>
    <t>Відхилення</t>
  </si>
  <si>
    <t>% виконання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</si>
  <si>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</si>
  <si>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Звіт</t>
  </si>
  <si>
    <t>1.Доходи бюджету м.Нетішин</t>
  </si>
  <si>
    <t>грн.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</si>
  <si>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</si>
  <si>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</si>
  <si>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Власні надходження бюджетних установ</t>
  </si>
  <si>
    <t>Плата за оренду майна бюджетних установ</t>
  </si>
  <si>
    <t>Благодійні внески, гранти та дарунки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</si>
  <si>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</si>
  <si>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</si>
  <si>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</si>
  <si>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Акцизний податок з реалізації суб'єктами господарювання роздрібної торгівлі підакцизних товарів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</si>
  <si>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</si>
  <si>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</si>
  <si>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 січня 2015 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</si>
  <si>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</si>
  <si>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Податок на прибуток підприємств та фінансових установ комунальної власності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</si>
  <si>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</si>
  <si>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</si>
  <si>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нерухомостї</t>
  </si>
  <si>
    <t>Доходи від 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</si>
  <si>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</si>
  <si>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</si>
  <si>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</si>
  <si>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Державне мито, пов'язане з видачею та оформленням закордонних паспортів (посвідок) та паспортів громадян України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</si>
  <si>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</si>
  <si>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Субвенції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</si>
  <si>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</si>
  <si>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 на виплату державної соціальної допомоги на дітей-сиріт та дітей, позбавлених батьківського піклування, 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</si>
  <si>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</si>
  <si>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Інші податки та збори </t>
  </si>
  <si>
    <t>Інші надходження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</si>
  <si>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</si>
  <si>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</si>
  <si>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</si>
  <si>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</si>
  <si>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</si>
  <si>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Інші субвенції </t>
  </si>
  <si>
    <t>Інші неподаткові надходження</t>
  </si>
  <si>
    <t>Інші джерела власних надходжень бюджетних установ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</si>
  <si>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</si>
  <si>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 xml:space="preserve">Усього </t>
  </si>
  <si>
    <t>Кошти від продажу землі</t>
  </si>
  <si>
    <t>Доходи від операцій з капіталом</t>
  </si>
  <si>
    <t>Кошти від продажу землі і нематеріальних активів</t>
  </si>
  <si>
    <t xml:space="preserve">Усього доходів без урахування міжбюджетних трансфертів з державного бюджету </t>
  </si>
  <si>
    <t>Усього:</t>
  </si>
  <si>
    <t>Усього доходів з урахуванням міжбюджетних трансфертів з державного бюджету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</si>
  <si>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</si>
  <si>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</si>
  <si>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Податкові надходження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</si>
  <si>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</si>
  <si>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АР Крим</t>
  </si>
  <si>
    <t>Плата за розміщення тимчасово вільних коштів місцевих бюджетів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</si>
  <si>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</si>
  <si>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державну реєстрацію речових прав на нерухоме майно та їх обтяжень</t>
  </si>
  <si>
    <t>Надходження бюджетних установ від додаткової (господарської) діяльності</t>
  </si>
  <si>
    <t>Дотації</t>
  </si>
  <si>
    <t>Стабілізаційна дотація</t>
  </si>
  <si>
    <t>Доходи від власності та підприємницької діяльності</t>
  </si>
  <si>
    <t>Надходження коштів від відшкодування втрат сільськогосподарського та лісогосподарського виробництва</t>
  </si>
  <si>
    <t>Надходження коштів пайової участі у розвитку інфраструктури населеного пункту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</si>
  <si>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</si>
  <si>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</si>
  <si>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Cубвенція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</si>
  <si>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</si>
  <si>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об"єктів </t>
  </si>
  <si>
    <t xml:space="preserve">про виконання спеціального фонду бюджету міста Нетішин за 2016 рік </t>
  </si>
  <si>
    <t xml:space="preserve">про виконання загального фонду бюджету міста Нетішин за 2016 рік </t>
  </si>
  <si>
    <t>Збір за провадження торговельної діяльності нафтопродуктами, скрапленим 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</si>
  <si>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Місцеві податки і збори</t>
  </si>
  <si>
    <t>____.________2017 № __/___</t>
  </si>
  <si>
    <t>ЗАТВЕРДЖЕНО
рішенням ______________________ сесії
Нетішинської міської ради VII скликання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</si>
</sst>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0\ &quot;грн.&quot;_-;\-* #,##0.00\ &quot;грн.&quot;_-;_-* &quot;-&quot;??\ &quot;грн.&quot;_-;_-@_-"/>
    <numFmt numFmtId="173" formatCode="_-* #,##0\ &quot;грн.&quot;_-;\-* #,##0\ &quot;грн.&quot;_-;_-* &quot;-&quot;\ &quot;грн.&quot;_-;_-@_-"/>
    <numFmt numFmtId="174" formatCode="_-* #,##0.00\ _г_р_н_._-;\-* #,##0.00\ _г_р_н_._-;_-* &quot;-&quot;??\ _г_р_н_._-;_-@_-"/>
    <numFmt numFmtId="175" formatCode="_-* #,##0\ _г_р_н_._-;\-* #,##0\ _г_р_н_._-;_-* &quot;-&quot;\ _г_р_н_._-;_-@_-"/>
    <numFmt numFmtId="176" formatCode="#,##0;[Red]#,##0"/>
    <numFmt numFmtId="177" formatCode="0.0"/>
    <numFmt numFmtId="178" formatCode="#,##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9">
    <xf numFmtId="0" fontId="0" fillId="0" borderId="0" xfId="0" applyAlignment="1">
      <alignment/>
    </xf>
    <xf numFmtId="177" fontId="20" fillId="0" borderId="10" xfId="0" applyNumberFormat="1" applyFont="1" applyFill="1" applyBorder="1" applyAlignment="1" applyProtection="1">
      <alignment horizontal="right"/>
      <protection/>
    </xf>
    <xf numFmtId="0" fontId="20" fillId="0" borderId="1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 applyProtection="1">
      <alignment horizontal="center" vertical="center"/>
      <protection/>
    </xf>
    <xf numFmtId="4" fontId="20" fillId="0" borderId="10" xfId="0" applyNumberFormat="1" applyFont="1" applyFill="1" applyBorder="1" applyAlignment="1" applyProtection="1">
      <alignment horizontal="right"/>
      <protection/>
    </xf>
    <xf numFmtId="0" fontId="20" fillId="0" borderId="0" xfId="53" applyFont="1" applyFill="1" applyBorder="1" applyAlignment="1">
      <alignment horizontal="center" vertical="center" wrapText="1"/>
      <protection/>
    </xf>
    <xf numFmtId="0" fontId="20" fillId="0" borderId="0" xfId="53" applyFont="1" applyFill="1" applyBorder="1" applyAlignment="1">
      <alignment horizontal="left" vertical="center" wrapText="1"/>
      <protection/>
    </xf>
    <xf numFmtId="2" fontId="20" fillId="0" borderId="0" xfId="53" applyNumberFormat="1" applyFont="1" applyFill="1" applyBorder="1" applyAlignment="1" applyProtection="1">
      <alignment horizontal="right"/>
      <protection/>
    </xf>
    <xf numFmtId="4" fontId="20" fillId="0" borderId="10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4" fontId="20" fillId="0" borderId="11" xfId="0" applyNumberFormat="1" applyFont="1" applyFill="1" applyBorder="1" applyAlignment="1">
      <alignment horizontal="right" wrapText="1"/>
    </xf>
    <xf numFmtId="1" fontId="23" fillId="0" borderId="10" xfId="0" applyNumberFormat="1" applyFont="1" applyFill="1" applyBorder="1" applyAlignment="1" applyProtection="1">
      <alignment horizontal="center" vertical="center"/>
      <protection/>
    </xf>
    <xf numFmtId="177" fontId="23" fillId="0" borderId="10" xfId="0" applyNumberFormat="1" applyFont="1" applyFill="1" applyBorder="1" applyAlignment="1" applyProtection="1">
      <alignment horizontal="right"/>
      <protection/>
    </xf>
    <xf numFmtId="4" fontId="23" fillId="0" borderId="10" xfId="0" applyNumberFormat="1" applyFont="1" applyFill="1" applyBorder="1" applyAlignment="1">
      <alignment horizontal="right" wrapText="1"/>
    </xf>
    <xf numFmtId="4" fontId="23" fillId="0" borderId="11" xfId="0" applyNumberFormat="1" applyFont="1" applyBorder="1" applyAlignment="1">
      <alignment/>
    </xf>
    <xf numFmtId="0" fontId="23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4" fontId="23" fillId="0" borderId="10" xfId="0" applyNumberFormat="1" applyFont="1" applyFill="1" applyBorder="1" applyAlignment="1" applyProtection="1">
      <alignment horizontal="right"/>
      <protection/>
    </xf>
    <xf numFmtId="0" fontId="24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4" fontId="24" fillId="0" borderId="10" xfId="0" applyNumberFormat="1" applyFont="1" applyFill="1" applyBorder="1" applyAlignment="1" applyProtection="1">
      <alignment horizontal="right"/>
      <protection/>
    </xf>
    <xf numFmtId="177" fontId="24" fillId="0" borderId="10" xfId="0" applyNumberFormat="1" applyFont="1" applyFill="1" applyBorder="1" applyAlignment="1" applyProtection="1">
      <alignment horizontal="right"/>
      <protection/>
    </xf>
    <xf numFmtId="1" fontId="24" fillId="0" borderId="10" xfId="0" applyNumberFormat="1" applyFont="1" applyFill="1" applyBorder="1" applyAlignment="1" applyProtection="1">
      <alignment horizontal="center" vertical="center"/>
      <protection/>
    </xf>
    <xf numFmtId="4" fontId="24" fillId="0" borderId="10" xfId="0" applyNumberFormat="1" applyFont="1" applyFill="1" applyBorder="1" applyAlignment="1">
      <alignment horizontal="right" wrapText="1"/>
    </xf>
    <xf numFmtId="4" fontId="24" fillId="0" borderId="11" xfId="0" applyNumberFormat="1" applyFont="1" applyBorder="1" applyAlignment="1">
      <alignment/>
    </xf>
    <xf numFmtId="4" fontId="23" fillId="0" borderId="11" xfId="0" applyNumberFormat="1" applyFont="1" applyFill="1" applyBorder="1" applyAlignment="1">
      <alignment horizontal="right" wrapText="1"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horizontal="center" vertical="top" wrapText="1"/>
    </xf>
    <xf numFmtId="4" fontId="24" fillId="0" borderId="11" xfId="0" applyNumberFormat="1" applyFont="1" applyFill="1" applyBorder="1" applyAlignment="1">
      <alignment horizontal="right" wrapText="1"/>
    </xf>
    <xf numFmtId="4" fontId="20" fillId="0" borderId="11" xfId="0" applyNumberFormat="1" applyFont="1" applyBorder="1" applyAlignment="1">
      <alignment/>
    </xf>
    <xf numFmtId="4" fontId="20" fillId="0" borderId="0" xfId="53" applyNumberFormat="1" applyFont="1" applyFill="1" applyBorder="1" applyAlignment="1" applyProtection="1">
      <alignment horizontal="right"/>
      <protection/>
    </xf>
    <xf numFmtId="4" fontId="0" fillId="0" borderId="0" xfId="0" applyNumberFormat="1" applyAlignment="1">
      <alignment/>
    </xf>
    <xf numFmtId="0" fontId="20" fillId="0" borderId="11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26" fillId="0" borderId="0" xfId="0" applyFont="1" applyAlignment="1">
      <alignment/>
    </xf>
    <xf numFmtId="0" fontId="20" fillId="0" borderId="0" xfId="0" applyNumberFormat="1" applyFont="1" applyFill="1" applyAlignment="1" applyProtection="1">
      <alignment horizontal="left" vertical="center"/>
      <protection/>
    </xf>
    <xf numFmtId="0" fontId="23" fillId="0" borderId="11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justify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NumberFormat="1" applyFont="1" applyFill="1" applyAlignment="1" applyProtection="1">
      <alignment horizontal="left" vertical="center"/>
      <protection/>
    </xf>
    <xf numFmtId="4" fontId="20" fillId="0" borderId="0" xfId="0" applyNumberFormat="1" applyFont="1" applyAlignment="1">
      <alignment/>
    </xf>
    <xf numFmtId="4" fontId="20" fillId="0" borderId="11" xfId="0" applyNumberFormat="1" applyFont="1" applyFill="1" applyBorder="1" applyAlignment="1" applyProtection="1">
      <alignment horizontal="right"/>
      <protection/>
    </xf>
    <xf numFmtId="4" fontId="24" fillId="0" borderId="11" xfId="0" applyNumberFormat="1" applyFont="1" applyFill="1" applyBorder="1" applyAlignment="1" applyProtection="1">
      <alignment horizontal="right"/>
      <protection/>
    </xf>
    <xf numFmtId="4" fontId="23" fillId="0" borderId="11" xfId="0" applyNumberFormat="1" applyFont="1" applyFill="1" applyBorder="1" applyAlignment="1" applyProtection="1">
      <alignment horizontal="right"/>
      <protection/>
    </xf>
    <xf numFmtId="4" fontId="20" fillId="0" borderId="0" xfId="0" applyNumberFormat="1" applyFont="1" applyFill="1" applyBorder="1" applyAlignment="1" applyProtection="1">
      <alignment horizontal="right"/>
      <protection/>
    </xf>
    <xf numFmtId="4" fontId="26" fillId="0" borderId="0" xfId="0" applyNumberFormat="1" applyFont="1" applyAlignment="1">
      <alignment/>
    </xf>
    <xf numFmtId="4" fontId="20" fillId="0" borderId="0" xfId="0" applyNumberFormat="1" applyFont="1" applyAlignment="1">
      <alignment horizontal="center"/>
    </xf>
    <xf numFmtId="0" fontId="22" fillId="0" borderId="0" xfId="0" applyNumberFormat="1" applyFont="1" applyFill="1" applyAlignment="1" applyProtection="1">
      <alignment horizontal="left" vertical="center" wrapText="1"/>
      <protection/>
    </xf>
    <xf numFmtId="0" fontId="25" fillId="0" borderId="0" xfId="0" applyNumberFormat="1" applyFont="1" applyFill="1" applyAlignment="1" applyProtection="1">
      <alignment horizontal="center" vertical="center"/>
      <protection/>
    </xf>
    <xf numFmtId="0" fontId="25" fillId="0" borderId="0" xfId="0" applyFont="1" applyFill="1" applyAlignment="1">
      <alignment horizontal="center" vertical="center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4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left" vertical="center" wrapText="1"/>
      <protection/>
    </xf>
    <xf numFmtId="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4" fontId="20" fillId="0" borderId="16" xfId="0" applyNumberFormat="1" applyFont="1" applyFill="1" applyBorder="1" applyAlignment="1" applyProtection="1">
      <alignment horizontal="center" vertical="center" wrapText="1"/>
      <protection/>
    </xf>
    <xf numFmtId="4" fontId="20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2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 (2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Normal="120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10.125" style="0" customWidth="1"/>
    <col min="2" max="2" width="44.25390625" style="39" customWidth="1"/>
    <col min="3" max="3" width="12.625" style="0" customWidth="1"/>
    <col min="4" max="4" width="12.75390625" style="0" customWidth="1"/>
    <col min="5" max="5" width="12.75390625" style="36" customWidth="1"/>
    <col min="6" max="6" width="11.00390625" style="36" customWidth="1"/>
  </cols>
  <sheetData>
    <row r="1" spans="4:7" ht="51" customHeight="1">
      <c r="D1" s="54" t="s">
        <v>120</v>
      </c>
      <c r="E1" s="54"/>
      <c r="F1" s="54"/>
      <c r="G1" s="54"/>
    </row>
    <row r="2" spans="4:6" ht="12.75">
      <c r="D2" s="59" t="s">
        <v>119</v>
      </c>
      <c r="E2" s="59"/>
      <c r="F2" s="59"/>
    </row>
    <row r="4" spans="1:6" ht="13.5" customHeight="1">
      <c r="A4" s="44"/>
      <c r="B4" s="55" t="s">
        <v>48</v>
      </c>
      <c r="C4" s="56"/>
      <c r="D4" s="56"/>
      <c r="E4" s="56"/>
      <c r="F4" s="57"/>
    </row>
    <row r="5" spans="1:6" ht="15.75">
      <c r="A5" s="45"/>
      <c r="B5" s="55" t="s">
        <v>115</v>
      </c>
      <c r="C5" s="57"/>
      <c r="D5" s="57"/>
      <c r="E5" s="57"/>
      <c r="F5" s="57"/>
    </row>
    <row r="6" spans="1:6" ht="15.75">
      <c r="A6" s="45"/>
      <c r="B6" s="46" t="s">
        <v>49</v>
      </c>
      <c r="C6" s="58"/>
      <c r="D6" s="58"/>
      <c r="E6" s="58"/>
      <c r="F6" s="52"/>
    </row>
    <row r="7" spans="1:6" ht="7.5" customHeight="1">
      <c r="A7" s="13"/>
      <c r="B7" s="41"/>
      <c r="C7" s="12"/>
      <c r="D7" s="12"/>
      <c r="E7" s="47"/>
      <c r="F7" s="53" t="s">
        <v>50</v>
      </c>
    </row>
    <row r="8" spans="1:6" ht="12.75" hidden="1">
      <c r="A8" s="31" t="s">
        <v>40</v>
      </c>
      <c r="B8" s="31" t="s">
        <v>41</v>
      </c>
      <c r="C8" s="62" t="s">
        <v>42</v>
      </c>
      <c r="D8" s="63"/>
      <c r="E8" s="63"/>
      <c r="F8" s="64"/>
    </row>
    <row r="9" spans="1:6" ht="12.75" customHeight="1">
      <c r="A9" s="60" t="s">
        <v>40</v>
      </c>
      <c r="B9" s="67" t="s">
        <v>41</v>
      </c>
      <c r="C9" s="60" t="s">
        <v>43</v>
      </c>
      <c r="D9" s="60" t="s">
        <v>44</v>
      </c>
      <c r="E9" s="65" t="s">
        <v>45</v>
      </c>
      <c r="F9" s="65" t="s">
        <v>46</v>
      </c>
    </row>
    <row r="10" spans="1:6" ht="54" customHeight="1">
      <c r="A10" s="61"/>
      <c r="B10" s="68"/>
      <c r="C10" s="61"/>
      <c r="D10" s="61"/>
      <c r="E10" s="66"/>
      <c r="F10" s="66"/>
    </row>
    <row r="11" spans="1:6" ht="15" customHeight="1">
      <c r="A11" s="16">
        <v>10000000</v>
      </c>
      <c r="B11" s="21" t="s">
        <v>98</v>
      </c>
      <c r="C11" s="19">
        <f>C14+C12</f>
        <v>58200</v>
      </c>
      <c r="D11" s="19">
        <f>D14+D12</f>
        <v>76117.51999999999</v>
      </c>
      <c r="E11" s="22">
        <f>+D11-C11</f>
        <v>17917.51999999999</v>
      </c>
      <c r="F11" s="22">
        <f>+D11/C11*100</f>
        <v>130.78611683848794</v>
      </c>
    </row>
    <row r="12" spans="1:6" ht="15" customHeight="1">
      <c r="A12" s="16">
        <v>18000000</v>
      </c>
      <c r="B12" s="21" t="s">
        <v>118</v>
      </c>
      <c r="C12" s="19">
        <f>+C13</f>
        <v>0</v>
      </c>
      <c r="D12" s="19">
        <f>+D13</f>
        <v>974</v>
      </c>
      <c r="E12" s="22">
        <f>+E13</f>
        <v>974</v>
      </c>
      <c r="F12" s="22">
        <f>+F13</f>
        <v>0</v>
      </c>
    </row>
    <row r="13" spans="1:6" ht="72" customHeight="1">
      <c r="A13" s="16">
        <v>18041500</v>
      </c>
      <c r="B13" s="37" t="s">
        <v>117</v>
      </c>
      <c r="C13" s="34">
        <v>0</v>
      </c>
      <c r="D13" s="34">
        <v>974</v>
      </c>
      <c r="E13" s="6">
        <f aca="true" t="shared" si="0" ref="E13:E43">+D13-C13</f>
        <v>974</v>
      </c>
      <c r="F13" s="6">
        <v>0</v>
      </c>
    </row>
    <row r="14" spans="1:6" ht="15" customHeight="1">
      <c r="A14" s="20">
        <v>19000000</v>
      </c>
      <c r="B14" s="21" t="s">
        <v>78</v>
      </c>
      <c r="C14" s="30">
        <f>C15</f>
        <v>58200</v>
      </c>
      <c r="D14" s="30">
        <f>D15</f>
        <v>75143.51999999999</v>
      </c>
      <c r="E14" s="22">
        <f t="shared" si="0"/>
        <v>16943.51999999999</v>
      </c>
      <c r="F14" s="22">
        <f>+D14/C14*100</f>
        <v>129.11257731958761</v>
      </c>
    </row>
    <row r="15" spans="1:6" ht="15" customHeight="1">
      <c r="A15" s="23">
        <v>19010000</v>
      </c>
      <c r="B15" s="24" t="s">
        <v>23</v>
      </c>
      <c r="C15" s="33">
        <f>SUM(C16:C17)</f>
        <v>58200</v>
      </c>
      <c r="D15" s="33">
        <f>SUM(D16:D17)</f>
        <v>75143.51999999999</v>
      </c>
      <c r="E15" s="25">
        <f t="shared" si="0"/>
        <v>16943.51999999999</v>
      </c>
      <c r="F15" s="25">
        <f>+D15/C15*100</f>
        <v>129.11257731958761</v>
      </c>
    </row>
    <row r="16" spans="1:6" ht="45" customHeight="1">
      <c r="A16" s="4">
        <v>19010100</v>
      </c>
      <c r="B16" s="2" t="s">
        <v>24</v>
      </c>
      <c r="C16" s="15">
        <v>2300</v>
      </c>
      <c r="D16" s="15">
        <v>3233.04</v>
      </c>
      <c r="E16" s="6">
        <f t="shared" si="0"/>
        <v>933.04</v>
      </c>
      <c r="F16" s="6">
        <f>+D16/C16*100</f>
        <v>140.56695652173914</v>
      </c>
    </row>
    <row r="17" spans="1:6" ht="60" customHeight="1">
      <c r="A17" s="4">
        <v>19010300</v>
      </c>
      <c r="B17" s="2" t="s">
        <v>51</v>
      </c>
      <c r="C17" s="15">
        <v>55900</v>
      </c>
      <c r="D17" s="15">
        <v>71910.48</v>
      </c>
      <c r="E17" s="6">
        <f t="shared" si="0"/>
        <v>16010.479999999996</v>
      </c>
      <c r="F17" s="6">
        <f>+D17/C17*100</f>
        <v>128.64128801431127</v>
      </c>
    </row>
    <row r="18" spans="1:6" ht="15" customHeight="1">
      <c r="A18" s="16">
        <v>20000000</v>
      </c>
      <c r="B18" s="21" t="s">
        <v>25</v>
      </c>
      <c r="C18" s="19">
        <f>C21+C25+C19</f>
        <v>5354885</v>
      </c>
      <c r="D18" s="19">
        <f>D21+D25+D19</f>
        <v>10734599.59</v>
      </c>
      <c r="E18" s="22">
        <f t="shared" si="0"/>
        <v>5379714.59</v>
      </c>
      <c r="F18" s="22">
        <f>+D18/C18*100</f>
        <v>200.46368110613017</v>
      </c>
    </row>
    <row r="19" spans="1:6" ht="27" customHeight="1">
      <c r="A19" s="16">
        <v>21000000</v>
      </c>
      <c r="B19" s="21" t="s">
        <v>107</v>
      </c>
      <c r="C19" s="19">
        <f>C20</f>
        <v>133245</v>
      </c>
      <c r="D19" s="19">
        <f>D20</f>
        <v>133245</v>
      </c>
      <c r="E19" s="22">
        <f t="shared" si="0"/>
        <v>0</v>
      </c>
      <c r="F19" s="22">
        <v>100</v>
      </c>
    </row>
    <row r="20" spans="1:6" ht="45" customHeight="1">
      <c r="A20" s="5">
        <v>21110000</v>
      </c>
      <c r="B20" s="2" t="s">
        <v>108</v>
      </c>
      <c r="C20" s="34">
        <v>133245</v>
      </c>
      <c r="D20" s="34">
        <v>133245</v>
      </c>
      <c r="E20" s="6">
        <f t="shared" si="0"/>
        <v>0</v>
      </c>
      <c r="F20" s="6">
        <v>100</v>
      </c>
    </row>
    <row r="21" spans="1:6" ht="15" customHeight="1">
      <c r="A21" s="16">
        <v>24000000</v>
      </c>
      <c r="B21" s="21" t="s">
        <v>86</v>
      </c>
      <c r="C21" s="30">
        <f>C22+C24</f>
        <v>0</v>
      </c>
      <c r="D21" s="30">
        <f>D22+D24</f>
        <v>320224.82</v>
      </c>
      <c r="E21" s="22">
        <f t="shared" si="0"/>
        <v>320224.82</v>
      </c>
      <c r="F21" s="22">
        <v>0</v>
      </c>
    </row>
    <row r="22" spans="1:6" ht="14.25" customHeight="1">
      <c r="A22" s="27">
        <v>24060000</v>
      </c>
      <c r="B22" s="24" t="s">
        <v>79</v>
      </c>
      <c r="C22" s="28">
        <f>C23</f>
        <v>0</v>
      </c>
      <c r="D22" s="28">
        <f>D23</f>
        <v>8271.5</v>
      </c>
      <c r="E22" s="25">
        <f t="shared" si="0"/>
        <v>8271.5</v>
      </c>
      <c r="F22" s="25">
        <v>0</v>
      </c>
    </row>
    <row r="23" spans="1:6" ht="51.75" customHeight="1">
      <c r="A23" s="5">
        <v>24062100</v>
      </c>
      <c r="B23" s="2" t="s">
        <v>56</v>
      </c>
      <c r="C23" s="10">
        <v>0</v>
      </c>
      <c r="D23" s="10">
        <v>8271.5</v>
      </c>
      <c r="E23" s="6">
        <f t="shared" si="0"/>
        <v>8271.5</v>
      </c>
      <c r="F23" s="6">
        <v>0</v>
      </c>
    </row>
    <row r="24" spans="1:6" ht="30" customHeight="1">
      <c r="A24" s="27">
        <v>24170000</v>
      </c>
      <c r="B24" s="38" t="s">
        <v>109</v>
      </c>
      <c r="C24" s="28">
        <v>0</v>
      </c>
      <c r="D24" s="28">
        <v>311953.32</v>
      </c>
      <c r="E24" s="25">
        <f t="shared" si="0"/>
        <v>311953.32</v>
      </c>
      <c r="F24" s="25">
        <v>0</v>
      </c>
    </row>
    <row r="25" spans="1:6" ht="15" customHeight="1">
      <c r="A25" s="16">
        <v>25000000</v>
      </c>
      <c r="B25" s="21" t="s">
        <v>53</v>
      </c>
      <c r="C25" s="18">
        <f>C26+C31</f>
        <v>5221640</v>
      </c>
      <c r="D25" s="18">
        <f>D26+D31</f>
        <v>10281129.77</v>
      </c>
      <c r="E25" s="22">
        <f t="shared" si="0"/>
        <v>5059489.77</v>
      </c>
      <c r="F25" s="22">
        <f>+D25/C25*100</f>
        <v>196.89464938218643</v>
      </c>
    </row>
    <row r="26" spans="1:6" ht="28.5" customHeight="1">
      <c r="A26" s="27">
        <v>25010000</v>
      </c>
      <c r="B26" s="24" t="s">
        <v>30</v>
      </c>
      <c r="C26" s="28">
        <f>C27+C29+C30+C28</f>
        <v>5221640</v>
      </c>
      <c r="D26" s="28">
        <f>D27+D29+D30+D28</f>
        <v>6158374.22</v>
      </c>
      <c r="E26" s="25">
        <f t="shared" si="0"/>
        <v>936734.2199999997</v>
      </c>
      <c r="F26" s="25">
        <f>+D26/C26*100</f>
        <v>117.93946384660758</v>
      </c>
    </row>
    <row r="27" spans="1:6" ht="27" customHeight="1">
      <c r="A27" s="5">
        <v>25010100</v>
      </c>
      <c r="B27" s="2" t="s">
        <v>57</v>
      </c>
      <c r="C27" s="10">
        <v>4495574</v>
      </c>
      <c r="D27" s="10">
        <v>4827769.14</v>
      </c>
      <c r="E27" s="6">
        <f t="shared" si="0"/>
        <v>332195.13999999966</v>
      </c>
      <c r="F27" s="6">
        <f>+D27/C27*100</f>
        <v>107.38938209002899</v>
      </c>
    </row>
    <row r="28" spans="1:6" ht="26.25" customHeight="1">
      <c r="A28" s="32">
        <v>25010200</v>
      </c>
      <c r="B28" s="37" t="s">
        <v>104</v>
      </c>
      <c r="C28" s="10">
        <v>346400</v>
      </c>
      <c r="D28" s="10">
        <v>860832.76</v>
      </c>
      <c r="E28" s="6">
        <f t="shared" si="0"/>
        <v>514432.76</v>
      </c>
      <c r="F28" s="6">
        <f>+D28/C28*100</f>
        <v>248.50830254041568</v>
      </c>
    </row>
    <row r="29" spans="1:6" ht="15" customHeight="1">
      <c r="A29" s="5">
        <v>25010300</v>
      </c>
      <c r="B29" s="2" t="s">
        <v>54</v>
      </c>
      <c r="C29" s="10">
        <v>379317</v>
      </c>
      <c r="D29" s="10">
        <v>444374.91</v>
      </c>
      <c r="E29" s="6">
        <f t="shared" si="0"/>
        <v>65057.909999999974</v>
      </c>
      <c r="F29" s="6">
        <f>+D29/C29*100</f>
        <v>117.15132989030283</v>
      </c>
    </row>
    <row r="30" spans="1:6" ht="27.75" customHeight="1">
      <c r="A30" s="5">
        <v>25010400</v>
      </c>
      <c r="B30" s="2" t="s">
        <v>58</v>
      </c>
      <c r="C30" s="10">
        <v>349</v>
      </c>
      <c r="D30" s="10">
        <v>25397.41</v>
      </c>
      <c r="E30" s="6">
        <f t="shared" si="0"/>
        <v>25048.41</v>
      </c>
      <c r="F30" s="6">
        <v>7277.2</v>
      </c>
    </row>
    <row r="31" spans="1:6" ht="30" customHeight="1">
      <c r="A31" s="27">
        <v>25020000</v>
      </c>
      <c r="B31" s="24" t="s">
        <v>87</v>
      </c>
      <c r="C31" s="28">
        <f>C32+C33</f>
        <v>0</v>
      </c>
      <c r="D31" s="28">
        <f>D32+D33</f>
        <v>4122755.55</v>
      </c>
      <c r="E31" s="25">
        <f t="shared" si="0"/>
        <v>4122755.55</v>
      </c>
      <c r="F31" s="25">
        <v>0</v>
      </c>
    </row>
    <row r="32" spans="1:6" ht="15" customHeight="1">
      <c r="A32" s="5">
        <v>25020100</v>
      </c>
      <c r="B32" s="2" t="s">
        <v>55</v>
      </c>
      <c r="C32" s="10">
        <v>0</v>
      </c>
      <c r="D32" s="10">
        <v>4102851.52</v>
      </c>
      <c r="E32" s="6">
        <f t="shared" si="0"/>
        <v>4102851.52</v>
      </c>
      <c r="F32" s="6">
        <v>0</v>
      </c>
    </row>
    <row r="33" spans="1:6" ht="71.25" customHeight="1">
      <c r="A33" s="5">
        <v>25020200</v>
      </c>
      <c r="B33" s="37" t="s">
        <v>114</v>
      </c>
      <c r="C33" s="10">
        <v>0</v>
      </c>
      <c r="D33" s="10">
        <v>19904.03</v>
      </c>
      <c r="E33" s="6">
        <f t="shared" si="0"/>
        <v>19904.03</v>
      </c>
      <c r="F33" s="6">
        <v>0</v>
      </c>
    </row>
    <row r="34" spans="1:6" ht="15" customHeight="1">
      <c r="A34" s="16">
        <v>30000000</v>
      </c>
      <c r="B34" s="21" t="s">
        <v>91</v>
      </c>
      <c r="C34" s="18">
        <f aca="true" t="shared" si="1" ref="C34:D36">C35</f>
        <v>0</v>
      </c>
      <c r="D34" s="18">
        <f t="shared" si="1"/>
        <v>1879434.62</v>
      </c>
      <c r="E34" s="22">
        <f t="shared" si="0"/>
        <v>1879434.62</v>
      </c>
      <c r="F34" s="22">
        <v>0</v>
      </c>
    </row>
    <row r="35" spans="1:6" ht="15" customHeight="1">
      <c r="A35" s="16">
        <v>33000000</v>
      </c>
      <c r="B35" s="42" t="s">
        <v>92</v>
      </c>
      <c r="C35" s="18">
        <f t="shared" si="1"/>
        <v>0</v>
      </c>
      <c r="D35" s="18">
        <f t="shared" si="1"/>
        <v>1879434.62</v>
      </c>
      <c r="E35" s="22">
        <f t="shared" si="0"/>
        <v>1879434.62</v>
      </c>
      <c r="F35" s="22">
        <v>0</v>
      </c>
    </row>
    <row r="36" spans="1:6" ht="15" customHeight="1">
      <c r="A36" s="27">
        <v>33010000</v>
      </c>
      <c r="B36" s="38" t="s">
        <v>90</v>
      </c>
      <c r="C36" s="28">
        <f t="shared" si="1"/>
        <v>0</v>
      </c>
      <c r="D36" s="28">
        <f t="shared" si="1"/>
        <v>1879434.62</v>
      </c>
      <c r="E36" s="25">
        <f t="shared" si="0"/>
        <v>1879434.62</v>
      </c>
      <c r="F36" s="25">
        <v>0</v>
      </c>
    </row>
    <row r="37" spans="1:6" ht="57" customHeight="1">
      <c r="A37" s="5">
        <v>33010100</v>
      </c>
      <c r="B37" s="37" t="s">
        <v>100</v>
      </c>
      <c r="C37" s="10">
        <v>0</v>
      </c>
      <c r="D37" s="10">
        <v>1879434.62</v>
      </c>
      <c r="E37" s="6">
        <f t="shared" si="0"/>
        <v>1879434.62</v>
      </c>
      <c r="F37" s="6">
        <v>0</v>
      </c>
    </row>
    <row r="38" spans="1:6" ht="15" customHeight="1">
      <c r="A38" s="16">
        <v>50000000</v>
      </c>
      <c r="B38" s="21" t="s">
        <v>33</v>
      </c>
      <c r="C38" s="18">
        <f>C39</f>
        <v>15000</v>
      </c>
      <c r="D38" s="18">
        <f>D39</f>
        <v>1724749.19</v>
      </c>
      <c r="E38" s="22">
        <f t="shared" si="0"/>
        <v>1709749.19</v>
      </c>
      <c r="F38" s="50">
        <f>+D38/C38*100</f>
        <v>11498.327933333332</v>
      </c>
    </row>
    <row r="39" spans="1:6" ht="45" customHeight="1">
      <c r="A39" s="5">
        <v>50110000</v>
      </c>
      <c r="B39" s="2" t="s">
        <v>88</v>
      </c>
      <c r="C39" s="10">
        <v>15000</v>
      </c>
      <c r="D39" s="10">
        <v>1724749.19</v>
      </c>
      <c r="E39" s="48">
        <f t="shared" si="0"/>
        <v>1709749.19</v>
      </c>
      <c r="F39" s="48">
        <f>+D39/C39*100</f>
        <v>11498.327933333332</v>
      </c>
    </row>
    <row r="40" spans="1:6" ht="30" customHeight="1">
      <c r="A40" s="5"/>
      <c r="B40" s="24" t="s">
        <v>93</v>
      </c>
      <c r="C40" s="29">
        <f>C11+C18+C34+C38</f>
        <v>5428085</v>
      </c>
      <c r="D40" s="29">
        <f>D11+D18+D34+D38</f>
        <v>14414900.92</v>
      </c>
      <c r="E40" s="49">
        <f t="shared" si="0"/>
        <v>8986815.92</v>
      </c>
      <c r="F40" s="49">
        <f>+D40/C40*100</f>
        <v>265.5614442294106</v>
      </c>
    </row>
    <row r="41" spans="1:6" ht="15" customHeight="1">
      <c r="A41" s="4">
        <v>41035000</v>
      </c>
      <c r="B41" s="2" t="s">
        <v>85</v>
      </c>
      <c r="C41" s="34">
        <v>7789670</v>
      </c>
      <c r="D41" s="34">
        <v>7505820.38</v>
      </c>
      <c r="E41" s="48">
        <f t="shared" si="0"/>
        <v>-283849.6200000001</v>
      </c>
      <c r="F41" s="48">
        <f>+D41/C41*100</f>
        <v>96.35607644483014</v>
      </c>
    </row>
    <row r="42" spans="1:6" ht="39" customHeight="1">
      <c r="A42" s="5">
        <v>41035200</v>
      </c>
      <c r="B42" s="43" t="s">
        <v>110</v>
      </c>
      <c r="C42" s="10">
        <v>68600</v>
      </c>
      <c r="D42" s="10">
        <v>68600</v>
      </c>
      <c r="E42" s="6">
        <f t="shared" si="0"/>
        <v>0</v>
      </c>
      <c r="F42" s="6">
        <v>0</v>
      </c>
    </row>
    <row r="43" spans="1:6" ht="15" customHeight="1">
      <c r="A43" s="16"/>
      <c r="B43" s="21" t="s">
        <v>94</v>
      </c>
      <c r="C43" s="19">
        <f>C40+C41+C42</f>
        <v>13286355</v>
      </c>
      <c r="D43" s="19">
        <f>D40+D41+D42</f>
        <v>21989321.3</v>
      </c>
      <c r="E43" s="50">
        <f t="shared" si="0"/>
        <v>8702966.3</v>
      </c>
      <c r="F43" s="50">
        <f>+D43/C43*100</f>
        <v>165.50303902010748</v>
      </c>
    </row>
    <row r="44" spans="1:6" ht="12.75">
      <c r="A44" s="7"/>
      <c r="B44" s="8"/>
      <c r="C44" s="35"/>
      <c r="D44" s="35"/>
      <c r="E44" s="51"/>
      <c r="F44" s="51"/>
    </row>
    <row r="45" spans="1:6" ht="12.75">
      <c r="A45" s="7"/>
      <c r="B45" s="8"/>
      <c r="C45" s="9"/>
      <c r="D45" s="9"/>
      <c r="E45" s="51"/>
      <c r="F45" s="51"/>
    </row>
    <row r="46" spans="1:6" ht="12.75">
      <c r="A46" s="7"/>
      <c r="B46" s="8"/>
      <c r="C46" s="9"/>
      <c r="D46" s="9"/>
      <c r="E46" s="51"/>
      <c r="F46" s="51"/>
    </row>
    <row r="47" spans="3:4" ht="12.75">
      <c r="C47" s="11"/>
      <c r="D47" s="11"/>
    </row>
    <row r="48" spans="2:4" ht="12.75">
      <c r="B48" s="3"/>
      <c r="C48" s="11"/>
      <c r="D48" s="11"/>
    </row>
    <row r="49" spans="3:4" ht="12.75">
      <c r="C49" s="11"/>
      <c r="D49" s="11"/>
    </row>
    <row r="50" spans="3:4" ht="12.75">
      <c r="C50" s="11"/>
      <c r="D50" s="11"/>
    </row>
    <row r="51" spans="3:4" ht="12.75">
      <c r="C51" s="11"/>
      <c r="D51" s="11"/>
    </row>
    <row r="52" spans="3:4" ht="12.75">
      <c r="C52" s="11"/>
      <c r="D52" s="11"/>
    </row>
    <row r="53" spans="3:4" ht="12.75">
      <c r="C53" s="11"/>
      <c r="D53" s="11"/>
    </row>
    <row r="54" spans="3:4" ht="12.75">
      <c r="C54" s="11"/>
      <c r="D54" s="11"/>
    </row>
    <row r="55" spans="3:4" ht="12.75">
      <c r="C55" s="11"/>
      <c r="D55" s="11"/>
    </row>
    <row r="56" spans="3:4" ht="12.75">
      <c r="C56" s="11"/>
      <c r="D56" s="11"/>
    </row>
    <row r="57" spans="3:4" ht="12.75">
      <c r="C57" s="11"/>
      <c r="D57" s="11"/>
    </row>
    <row r="58" spans="3:4" ht="12.75">
      <c r="C58" s="11"/>
      <c r="D58" s="11"/>
    </row>
    <row r="59" spans="3:4" ht="12.75">
      <c r="C59" s="11"/>
      <c r="D59" s="11"/>
    </row>
    <row r="60" spans="3:4" ht="12.75">
      <c r="C60" s="11"/>
      <c r="D60" s="11"/>
    </row>
    <row r="61" spans="3:4" ht="12.75">
      <c r="C61" s="11"/>
      <c r="D61" s="11"/>
    </row>
    <row r="62" spans="3:4" ht="12.75">
      <c r="C62" s="11"/>
      <c r="D62" s="11"/>
    </row>
    <row r="63" spans="3:4" ht="12.75">
      <c r="C63" s="11"/>
      <c r="D63" s="11"/>
    </row>
    <row r="64" spans="3:4" ht="12.75">
      <c r="C64" s="11"/>
      <c r="D64" s="11"/>
    </row>
    <row r="65" spans="3:4" ht="12.75">
      <c r="C65" s="11"/>
      <c r="D65" s="11"/>
    </row>
    <row r="66" spans="3:4" ht="12.75">
      <c r="C66" s="11"/>
      <c r="D66" s="11"/>
    </row>
    <row r="67" spans="3:4" ht="12.75">
      <c r="C67" s="11"/>
      <c r="D67" s="11"/>
    </row>
    <row r="68" spans="3:4" ht="12.75">
      <c r="C68" s="11"/>
      <c r="D68" s="11"/>
    </row>
    <row r="69" spans="3:4" ht="12.75">
      <c r="C69" s="11"/>
      <c r="D69" s="11"/>
    </row>
    <row r="70" spans="3:4" ht="12.75">
      <c r="C70" s="11"/>
      <c r="D70" s="11"/>
    </row>
    <row r="71" spans="3:4" ht="12.75">
      <c r="C71" s="11"/>
      <c r="D71" s="11"/>
    </row>
    <row r="72" spans="3:4" ht="12.75">
      <c r="C72" s="11"/>
      <c r="D72" s="11"/>
    </row>
    <row r="73" spans="3:4" ht="12.75">
      <c r="C73" s="11"/>
      <c r="D73" s="11"/>
    </row>
    <row r="74" spans="3:4" ht="12.75">
      <c r="C74" s="11"/>
      <c r="D74" s="11"/>
    </row>
    <row r="75" spans="3:4" ht="12.75">
      <c r="C75" s="11"/>
      <c r="D75" s="11"/>
    </row>
    <row r="76" spans="3:4" ht="12.75">
      <c r="C76" s="11"/>
      <c r="D76" s="11"/>
    </row>
    <row r="77" spans="3:4" ht="12.75">
      <c r="C77" s="11"/>
      <c r="D77" s="11"/>
    </row>
    <row r="78" spans="3:4" ht="12.75">
      <c r="C78" s="11"/>
      <c r="D78" s="11"/>
    </row>
    <row r="79" spans="3:4" ht="12.75">
      <c r="C79" s="11"/>
      <c r="D79" s="11"/>
    </row>
    <row r="80" spans="3:4" ht="12.75">
      <c r="C80" s="11"/>
      <c r="D80" s="11"/>
    </row>
    <row r="81" spans="3:4" ht="12.75">
      <c r="C81" s="11"/>
      <c r="D81" s="11"/>
    </row>
    <row r="82" spans="3:4" ht="12.75">
      <c r="C82" s="11"/>
      <c r="D82" s="11"/>
    </row>
    <row r="83" spans="3:4" ht="12.75">
      <c r="C83" s="11"/>
      <c r="D83" s="11"/>
    </row>
    <row r="84" spans="3:4" ht="12.75">
      <c r="C84" s="11"/>
      <c r="D84" s="11"/>
    </row>
    <row r="85" spans="3:4" ht="12.75">
      <c r="C85" s="11"/>
      <c r="D85" s="11"/>
    </row>
    <row r="86" spans="3:4" ht="12.75">
      <c r="C86" s="11"/>
      <c r="D86" s="11"/>
    </row>
    <row r="87" spans="3:4" ht="12.75">
      <c r="C87" s="11"/>
      <c r="D87" s="11"/>
    </row>
    <row r="88" spans="3:4" ht="12.75">
      <c r="C88" s="11"/>
      <c r="D88" s="11"/>
    </row>
    <row r="89" spans="3:4" ht="12.75">
      <c r="C89" s="11"/>
      <c r="D89" s="11"/>
    </row>
    <row r="90" spans="3:4" ht="12.75">
      <c r="C90" s="11"/>
      <c r="D90" s="11"/>
    </row>
    <row r="91" spans="3:4" ht="12.75">
      <c r="C91" s="11"/>
      <c r="D91" s="11"/>
    </row>
  </sheetData>
  <sheetProtection/>
  <mergeCells count="12">
    <mergeCell ref="A9:A10"/>
    <mergeCell ref="C8:F8"/>
    <mergeCell ref="C9:C10"/>
    <mergeCell ref="D9:D10"/>
    <mergeCell ref="E9:E10"/>
    <mergeCell ref="B9:B10"/>
    <mergeCell ref="F9:F10"/>
    <mergeCell ref="D1:G1"/>
    <mergeCell ref="B4:F4"/>
    <mergeCell ref="B5:F5"/>
    <mergeCell ref="C6:E6"/>
    <mergeCell ref="D2:F2"/>
  </mergeCells>
  <conditionalFormatting sqref="C14:D17 C42:D42 C21:D39">
    <cfRule type="expression" priority="1" dxfId="1" stopIfTrue="1">
      <formula>($C14=999)</formula>
    </cfRule>
    <cfRule type="expression" priority="2" dxfId="0" stopIfTrue="1">
      <formula>MOD(ROW(),2)=1</formula>
    </cfRule>
  </conditionalFormatting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tabSelected="1" view="pageBreakPreview" zoomScaleNormal="120" zoomScaleSheetLayoutView="100" zoomScalePageLayoutView="0" workbookViewId="0" topLeftCell="A4">
      <selection activeCell="B12" sqref="B12"/>
    </sheetView>
  </sheetViews>
  <sheetFormatPr defaultColWidth="9.00390625" defaultRowHeight="12.75"/>
  <cols>
    <col min="1" max="1" width="9.875" style="0" customWidth="1"/>
    <col min="2" max="2" width="41.75390625" style="39" customWidth="1"/>
    <col min="3" max="4" width="14.125" style="0" bestFit="1" customWidth="1"/>
    <col min="5" max="5" width="13.25390625" style="36" customWidth="1"/>
    <col min="6" max="6" width="11.25390625" style="0" customWidth="1"/>
    <col min="7" max="7" width="10.125" style="0" bestFit="1" customWidth="1"/>
  </cols>
  <sheetData>
    <row r="1" spans="4:7" ht="51" customHeight="1">
      <c r="D1" s="54" t="s">
        <v>120</v>
      </c>
      <c r="E1" s="54"/>
      <c r="F1" s="54"/>
      <c r="G1" s="54"/>
    </row>
    <row r="2" spans="4:6" ht="12.75">
      <c r="D2" s="12" t="s">
        <v>119</v>
      </c>
      <c r="E2" s="47"/>
      <c r="F2" s="12"/>
    </row>
    <row r="4" spans="1:6" ht="15.75">
      <c r="A4" s="44"/>
      <c r="B4" s="55" t="s">
        <v>48</v>
      </c>
      <c r="C4" s="56"/>
      <c r="D4" s="56"/>
      <c r="E4" s="56"/>
      <c r="F4" s="57"/>
    </row>
    <row r="5" spans="1:6" ht="15.75">
      <c r="A5" s="45"/>
      <c r="B5" s="55" t="s">
        <v>116</v>
      </c>
      <c r="C5" s="57"/>
      <c r="D5" s="57"/>
      <c r="E5" s="57"/>
      <c r="F5" s="57"/>
    </row>
    <row r="6" spans="1:6" ht="15.75">
      <c r="A6" s="45"/>
      <c r="B6" s="46" t="s">
        <v>49</v>
      </c>
      <c r="C6" s="58"/>
      <c r="D6" s="58"/>
      <c r="E6" s="58"/>
      <c r="F6" s="40"/>
    </row>
    <row r="7" spans="1:6" ht="11.25" customHeight="1">
      <c r="A7" s="13"/>
      <c r="B7" s="41"/>
      <c r="C7" s="12"/>
      <c r="D7" s="12"/>
      <c r="E7" s="47"/>
      <c r="F7" s="14" t="s">
        <v>50</v>
      </c>
    </row>
    <row r="8" spans="1:6" ht="12.75" hidden="1">
      <c r="A8" s="69" t="s">
        <v>40</v>
      </c>
      <c r="B8" s="60" t="s">
        <v>41</v>
      </c>
      <c r="C8" s="70" t="s">
        <v>42</v>
      </c>
      <c r="D8" s="71"/>
      <c r="E8" s="71"/>
      <c r="F8" s="72"/>
    </row>
    <row r="9" spans="1:6" ht="1.5" customHeight="1" hidden="1">
      <c r="A9" s="60"/>
      <c r="B9" s="78"/>
      <c r="C9" s="73"/>
      <c r="D9" s="74"/>
      <c r="E9" s="74"/>
      <c r="F9" s="75"/>
    </row>
    <row r="10" spans="1:6" ht="12.75" customHeight="1">
      <c r="A10" s="69" t="s">
        <v>40</v>
      </c>
      <c r="B10" s="60" t="s">
        <v>41</v>
      </c>
      <c r="C10" s="70" t="s">
        <v>43</v>
      </c>
      <c r="D10" s="70" t="s">
        <v>44</v>
      </c>
      <c r="E10" s="76" t="s">
        <v>45</v>
      </c>
      <c r="F10" s="60" t="s">
        <v>46</v>
      </c>
    </row>
    <row r="11" spans="1:6" ht="52.5" customHeight="1">
      <c r="A11" s="60"/>
      <c r="B11" s="61"/>
      <c r="C11" s="73"/>
      <c r="D11" s="73"/>
      <c r="E11" s="77"/>
      <c r="F11" s="61"/>
    </row>
    <row r="12" spans="1:6" ht="15" customHeight="1">
      <c r="A12" s="20">
        <v>10000000</v>
      </c>
      <c r="B12" s="21" t="s">
        <v>98</v>
      </c>
      <c r="C12" s="22">
        <f>C13+C22+C25+C27</f>
        <v>145801100</v>
      </c>
      <c r="D12" s="22">
        <f>D13+D22+D25+D27</f>
        <v>157515198.16</v>
      </c>
      <c r="E12" s="22">
        <f aca="true" t="shared" si="0" ref="E12:E75">+D12-C12</f>
        <v>11714098.159999996</v>
      </c>
      <c r="F12" s="17">
        <f aca="true" t="shared" si="1" ref="F12:F21">+D12/C12*100</f>
        <v>108.03430026248087</v>
      </c>
    </row>
    <row r="13" spans="1:6" ht="27.75" customHeight="1">
      <c r="A13" s="20">
        <v>11000000</v>
      </c>
      <c r="B13" s="21" t="s">
        <v>96</v>
      </c>
      <c r="C13" s="22">
        <f>C14+C20</f>
        <v>102784200</v>
      </c>
      <c r="D13" s="22">
        <f>D14+D20</f>
        <v>111945155.19999999</v>
      </c>
      <c r="E13" s="22">
        <f t="shared" si="0"/>
        <v>9160955.199999988</v>
      </c>
      <c r="F13" s="17">
        <f t="shared" si="1"/>
        <v>108.91280488635411</v>
      </c>
    </row>
    <row r="14" spans="1:6" ht="15" customHeight="1">
      <c r="A14" s="23">
        <v>110100000</v>
      </c>
      <c r="B14" s="24" t="s">
        <v>97</v>
      </c>
      <c r="C14" s="25">
        <f>SUM(C15:C19)</f>
        <v>102683500</v>
      </c>
      <c r="D14" s="25">
        <f>SUM(D15:D19)</f>
        <v>111841274.1</v>
      </c>
      <c r="E14" s="25">
        <f t="shared" si="0"/>
        <v>9157774.099999994</v>
      </c>
      <c r="F14" s="26">
        <f t="shared" si="1"/>
        <v>108.91844755973452</v>
      </c>
    </row>
    <row r="15" spans="1:6" ht="42" customHeight="1">
      <c r="A15" s="4">
        <v>11010100</v>
      </c>
      <c r="B15" s="2" t="s">
        <v>47</v>
      </c>
      <c r="C15" s="6">
        <v>96557313</v>
      </c>
      <c r="D15" s="6">
        <v>104896984.38</v>
      </c>
      <c r="E15" s="6">
        <f t="shared" si="0"/>
        <v>8339671.379999995</v>
      </c>
      <c r="F15" s="1">
        <f t="shared" si="1"/>
        <v>108.63701683579367</v>
      </c>
    </row>
    <row r="16" spans="1:6" ht="66.75" customHeight="1">
      <c r="A16" s="4">
        <v>11010200</v>
      </c>
      <c r="B16" s="2" t="s">
        <v>0</v>
      </c>
      <c r="C16" s="6">
        <v>4790000</v>
      </c>
      <c r="D16" s="6">
        <v>5312111.01</v>
      </c>
      <c r="E16" s="6">
        <f t="shared" si="0"/>
        <v>522111.0099999998</v>
      </c>
      <c r="F16" s="1">
        <f t="shared" si="1"/>
        <v>110.90002108559499</v>
      </c>
    </row>
    <row r="17" spans="1:6" ht="42.75" customHeight="1">
      <c r="A17" s="4">
        <v>11010400</v>
      </c>
      <c r="B17" s="2" t="s">
        <v>1</v>
      </c>
      <c r="C17" s="6">
        <v>220000</v>
      </c>
      <c r="D17" s="6">
        <v>400220</v>
      </c>
      <c r="E17" s="6">
        <f t="shared" si="0"/>
        <v>180220</v>
      </c>
      <c r="F17" s="1">
        <f t="shared" si="1"/>
        <v>181.91818181818184</v>
      </c>
    </row>
    <row r="18" spans="1:6" ht="42.75" customHeight="1">
      <c r="A18" s="4">
        <v>11010500</v>
      </c>
      <c r="B18" s="2" t="s">
        <v>2</v>
      </c>
      <c r="C18" s="6">
        <v>550800</v>
      </c>
      <c r="D18" s="6">
        <v>634655.96</v>
      </c>
      <c r="E18" s="6">
        <f t="shared" si="0"/>
        <v>83855.95999999996</v>
      </c>
      <c r="F18" s="1">
        <f t="shared" si="1"/>
        <v>115.22439360929557</v>
      </c>
    </row>
    <row r="19" spans="1:6" ht="69" customHeight="1">
      <c r="A19" s="4">
        <v>11010900</v>
      </c>
      <c r="B19" s="2" t="s">
        <v>3</v>
      </c>
      <c r="C19" s="6">
        <v>565387</v>
      </c>
      <c r="D19" s="6">
        <v>597302.75</v>
      </c>
      <c r="E19" s="6">
        <f t="shared" si="0"/>
        <v>31915.75</v>
      </c>
      <c r="F19" s="1">
        <f t="shared" si="1"/>
        <v>105.6449387764487</v>
      </c>
    </row>
    <row r="20" spans="1:6" ht="15" customHeight="1">
      <c r="A20" s="23">
        <v>11020000</v>
      </c>
      <c r="B20" s="24" t="s">
        <v>4</v>
      </c>
      <c r="C20" s="25">
        <f>C21</f>
        <v>100700</v>
      </c>
      <c r="D20" s="25">
        <f>D21</f>
        <v>103881.1</v>
      </c>
      <c r="E20" s="25">
        <f t="shared" si="0"/>
        <v>3181.100000000006</v>
      </c>
      <c r="F20" s="26">
        <f t="shared" si="1"/>
        <v>103.15898709036743</v>
      </c>
    </row>
    <row r="21" spans="1:6" ht="27.75" customHeight="1">
      <c r="A21" s="4">
        <v>11020200</v>
      </c>
      <c r="B21" s="2" t="s">
        <v>64</v>
      </c>
      <c r="C21" s="6">
        <v>100700</v>
      </c>
      <c r="D21" s="6">
        <v>103881.1</v>
      </c>
      <c r="E21" s="6">
        <f t="shared" si="0"/>
        <v>3181.100000000006</v>
      </c>
      <c r="F21" s="1">
        <f t="shared" si="1"/>
        <v>103.15898709036743</v>
      </c>
    </row>
    <row r="22" spans="1:6" ht="27.75" customHeight="1">
      <c r="A22" s="20">
        <v>13000000</v>
      </c>
      <c r="B22" s="21" t="s">
        <v>5</v>
      </c>
      <c r="C22" s="22">
        <f>C23</f>
        <v>111000</v>
      </c>
      <c r="D22" s="22">
        <f>D23</f>
        <v>150596.51</v>
      </c>
      <c r="E22" s="22">
        <f t="shared" si="0"/>
        <v>39596.51000000001</v>
      </c>
      <c r="F22" s="17">
        <v>135.7</v>
      </c>
    </row>
    <row r="23" spans="1:6" ht="27.75" customHeight="1">
      <c r="A23" s="23">
        <v>13010000</v>
      </c>
      <c r="B23" s="24" t="s">
        <v>6</v>
      </c>
      <c r="C23" s="25">
        <f>C24</f>
        <v>111000</v>
      </c>
      <c r="D23" s="25">
        <f>D24</f>
        <v>150596.51</v>
      </c>
      <c r="E23" s="25">
        <f t="shared" si="0"/>
        <v>39596.51000000001</v>
      </c>
      <c r="F23" s="26">
        <v>135.7</v>
      </c>
    </row>
    <row r="24" spans="1:6" ht="66.75" customHeight="1">
      <c r="A24" s="4">
        <v>13010200</v>
      </c>
      <c r="B24" s="2" t="s">
        <v>65</v>
      </c>
      <c r="C24" s="6">
        <v>111000</v>
      </c>
      <c r="D24" s="6">
        <v>150596.51</v>
      </c>
      <c r="E24" s="6">
        <f t="shared" si="0"/>
        <v>39596.51000000001</v>
      </c>
      <c r="F24" s="1">
        <v>135.7</v>
      </c>
    </row>
    <row r="25" spans="1:6" ht="15" customHeight="1">
      <c r="A25" s="20">
        <v>14000000</v>
      </c>
      <c r="B25" s="21" t="s">
        <v>7</v>
      </c>
      <c r="C25" s="22">
        <f>C26</f>
        <v>6597600</v>
      </c>
      <c r="D25" s="22">
        <f>D26</f>
        <v>7672354.64</v>
      </c>
      <c r="E25" s="22">
        <f t="shared" si="0"/>
        <v>1074754.6399999997</v>
      </c>
      <c r="F25" s="17">
        <f aca="true" t="shared" si="2" ref="F25:F40">+D25/C25*100</f>
        <v>116.29008487935006</v>
      </c>
    </row>
    <row r="26" spans="1:6" ht="42" customHeight="1">
      <c r="A26" s="4">
        <v>14040000</v>
      </c>
      <c r="B26" s="2" t="s">
        <v>59</v>
      </c>
      <c r="C26" s="6">
        <v>6597600</v>
      </c>
      <c r="D26" s="6">
        <v>7672354.64</v>
      </c>
      <c r="E26" s="6">
        <f t="shared" si="0"/>
        <v>1074754.6399999997</v>
      </c>
      <c r="F26" s="1">
        <f t="shared" si="2"/>
        <v>116.29008487935006</v>
      </c>
    </row>
    <row r="27" spans="1:6" ht="15" customHeight="1">
      <c r="A27" s="20">
        <v>18000000</v>
      </c>
      <c r="B27" s="21" t="s">
        <v>8</v>
      </c>
      <c r="C27" s="22">
        <f>C28+C38+C41+C45</f>
        <v>36308300</v>
      </c>
      <c r="D27" s="22">
        <f>D28+D38+D41+D45</f>
        <v>37747091.81</v>
      </c>
      <c r="E27" s="22">
        <f t="shared" si="0"/>
        <v>1438791.8100000024</v>
      </c>
      <c r="F27" s="17">
        <f t="shared" si="2"/>
        <v>103.96270772798506</v>
      </c>
    </row>
    <row r="28" spans="1:6" ht="15" customHeight="1">
      <c r="A28" s="23">
        <v>18010000</v>
      </c>
      <c r="B28" s="24" t="s">
        <v>9</v>
      </c>
      <c r="C28" s="25">
        <f>SUM(C29:C37)</f>
        <v>28459900</v>
      </c>
      <c r="D28" s="25">
        <f>SUM(D29:D37)</f>
        <v>28608652.18</v>
      </c>
      <c r="E28" s="25">
        <f t="shared" si="0"/>
        <v>148752.1799999997</v>
      </c>
      <c r="F28" s="26">
        <f t="shared" si="2"/>
        <v>100.52267288360113</v>
      </c>
    </row>
    <row r="29" spans="1:6" ht="42" customHeight="1">
      <c r="A29" s="4">
        <v>18010100</v>
      </c>
      <c r="B29" s="2" t="s">
        <v>77</v>
      </c>
      <c r="C29" s="6">
        <v>5600</v>
      </c>
      <c r="D29" s="6">
        <v>6925.26</v>
      </c>
      <c r="E29" s="6">
        <f t="shared" si="0"/>
        <v>1325.2600000000002</v>
      </c>
      <c r="F29" s="1">
        <f t="shared" si="2"/>
        <v>123.66535714285716</v>
      </c>
    </row>
    <row r="30" spans="1:6" ht="42" customHeight="1">
      <c r="A30" s="4">
        <v>18010200</v>
      </c>
      <c r="B30" s="2" t="s">
        <v>66</v>
      </c>
      <c r="C30" s="6">
        <v>53700</v>
      </c>
      <c r="D30" s="6">
        <v>56991.72</v>
      </c>
      <c r="E30" s="6">
        <f t="shared" si="0"/>
        <v>3291.720000000001</v>
      </c>
      <c r="F30" s="1">
        <f t="shared" si="2"/>
        <v>106.12983240223464</v>
      </c>
    </row>
    <row r="31" spans="1:6" ht="42" customHeight="1">
      <c r="A31" s="4">
        <v>18010300</v>
      </c>
      <c r="B31" s="2" t="s">
        <v>111</v>
      </c>
      <c r="C31" s="6">
        <v>87100</v>
      </c>
      <c r="D31" s="6">
        <v>89843.32</v>
      </c>
      <c r="E31" s="6">
        <f t="shared" si="0"/>
        <v>2743.320000000007</v>
      </c>
      <c r="F31" s="1">
        <v>103.1</v>
      </c>
    </row>
    <row r="32" spans="1:6" ht="42" customHeight="1">
      <c r="A32" s="4">
        <v>18010400</v>
      </c>
      <c r="B32" s="2" t="s">
        <v>67</v>
      </c>
      <c r="C32" s="6">
        <v>677000</v>
      </c>
      <c r="D32" s="6">
        <v>691889.58</v>
      </c>
      <c r="E32" s="6">
        <f t="shared" si="0"/>
        <v>14889.579999999958</v>
      </c>
      <c r="F32" s="1">
        <f t="shared" si="2"/>
        <v>102.1993471196455</v>
      </c>
    </row>
    <row r="33" spans="1:6" ht="15" customHeight="1">
      <c r="A33" s="4">
        <v>18010500</v>
      </c>
      <c r="B33" s="2" t="s">
        <v>10</v>
      </c>
      <c r="C33" s="6">
        <v>22640500</v>
      </c>
      <c r="D33" s="6">
        <v>22694364.83</v>
      </c>
      <c r="E33" s="6">
        <f t="shared" si="0"/>
        <v>53864.82999999821</v>
      </c>
      <c r="F33" s="1">
        <f t="shared" si="2"/>
        <v>100.23791360614827</v>
      </c>
    </row>
    <row r="34" spans="1:6" ht="15" customHeight="1">
      <c r="A34" s="4">
        <v>18010600</v>
      </c>
      <c r="B34" s="2" t="s">
        <v>11</v>
      </c>
      <c r="C34" s="6">
        <v>2975000</v>
      </c>
      <c r="D34" s="6">
        <v>3028789.69</v>
      </c>
      <c r="E34" s="6">
        <f t="shared" si="0"/>
        <v>53789.689999999944</v>
      </c>
      <c r="F34" s="1">
        <f t="shared" si="2"/>
        <v>101.80805680672269</v>
      </c>
    </row>
    <row r="35" spans="1:6" ht="15" customHeight="1">
      <c r="A35" s="4">
        <v>18010700</v>
      </c>
      <c r="B35" s="2" t="s">
        <v>12</v>
      </c>
      <c r="C35" s="6">
        <v>76100</v>
      </c>
      <c r="D35" s="6">
        <v>78069.78</v>
      </c>
      <c r="E35" s="6">
        <f t="shared" si="0"/>
        <v>1969.7799999999988</v>
      </c>
      <c r="F35" s="1">
        <f t="shared" si="2"/>
        <v>102.58840998685939</v>
      </c>
    </row>
    <row r="36" spans="1:6" ht="15" customHeight="1">
      <c r="A36" s="4">
        <v>18010900</v>
      </c>
      <c r="B36" s="2" t="s">
        <v>13</v>
      </c>
      <c r="C36" s="6">
        <v>1919900</v>
      </c>
      <c r="D36" s="6">
        <v>1936778</v>
      </c>
      <c r="E36" s="6">
        <f t="shared" si="0"/>
        <v>16878</v>
      </c>
      <c r="F36" s="1">
        <f t="shared" si="2"/>
        <v>100.87910828688995</v>
      </c>
    </row>
    <row r="37" spans="1:6" ht="15" customHeight="1">
      <c r="A37" s="4">
        <v>18011000</v>
      </c>
      <c r="B37" s="2" t="s">
        <v>14</v>
      </c>
      <c r="C37" s="6">
        <v>25000</v>
      </c>
      <c r="D37" s="6">
        <v>25000</v>
      </c>
      <c r="E37" s="6">
        <f t="shared" si="0"/>
        <v>0</v>
      </c>
      <c r="F37" s="1">
        <f t="shared" si="2"/>
        <v>100</v>
      </c>
    </row>
    <row r="38" spans="1:6" ht="15" customHeight="1">
      <c r="A38" s="23">
        <v>18030000</v>
      </c>
      <c r="B38" s="24" t="s">
        <v>15</v>
      </c>
      <c r="C38" s="25">
        <f>C39+C40</f>
        <v>5600</v>
      </c>
      <c r="D38" s="25">
        <f>D39+D40</f>
        <v>7926.710000000001</v>
      </c>
      <c r="E38" s="25">
        <f t="shared" si="0"/>
        <v>2326.710000000001</v>
      </c>
      <c r="F38" s="26">
        <f t="shared" si="2"/>
        <v>141.54839285714286</v>
      </c>
    </row>
    <row r="39" spans="1:6" ht="15" customHeight="1">
      <c r="A39" s="4">
        <v>18030100</v>
      </c>
      <c r="B39" s="2" t="s">
        <v>16</v>
      </c>
      <c r="C39" s="6">
        <v>2300</v>
      </c>
      <c r="D39" s="6">
        <v>2454.9</v>
      </c>
      <c r="E39" s="6">
        <f t="shared" si="0"/>
        <v>154.9000000000001</v>
      </c>
      <c r="F39" s="1">
        <f t="shared" si="2"/>
        <v>106.73478260869567</v>
      </c>
    </row>
    <row r="40" spans="1:6" ht="15" customHeight="1">
      <c r="A40" s="4">
        <v>18030200</v>
      </c>
      <c r="B40" s="2" t="s">
        <v>17</v>
      </c>
      <c r="C40" s="6">
        <v>3300</v>
      </c>
      <c r="D40" s="6">
        <v>5471.81</v>
      </c>
      <c r="E40" s="6">
        <f t="shared" si="0"/>
        <v>2171.8100000000004</v>
      </c>
      <c r="F40" s="1">
        <f t="shared" si="2"/>
        <v>165.81242424242427</v>
      </c>
    </row>
    <row r="41" spans="1:6" ht="27.75" customHeight="1">
      <c r="A41" s="23">
        <v>18040000</v>
      </c>
      <c r="B41" s="24" t="s">
        <v>60</v>
      </c>
      <c r="C41" s="25">
        <f>SUM(C42:C44)</f>
        <v>0</v>
      </c>
      <c r="D41" s="25">
        <f>SUM(D42:D44)</f>
        <v>-9186.97</v>
      </c>
      <c r="E41" s="25">
        <f t="shared" si="0"/>
        <v>-9186.97</v>
      </c>
      <c r="F41" s="26">
        <v>0</v>
      </c>
    </row>
    <row r="42" spans="1:6" ht="42" customHeight="1">
      <c r="A42" s="4">
        <v>18040100</v>
      </c>
      <c r="B42" s="2" t="s">
        <v>61</v>
      </c>
      <c r="C42" s="6">
        <v>0</v>
      </c>
      <c r="D42" s="6">
        <v>-4230.03</v>
      </c>
      <c r="E42" s="6">
        <f t="shared" si="0"/>
        <v>-4230.03</v>
      </c>
      <c r="F42" s="1">
        <v>0</v>
      </c>
    </row>
    <row r="43" spans="1:6" ht="42" customHeight="1">
      <c r="A43" s="4">
        <v>18040200</v>
      </c>
      <c r="B43" s="2" t="s">
        <v>62</v>
      </c>
      <c r="C43" s="6">
        <v>0</v>
      </c>
      <c r="D43" s="6">
        <v>-1487</v>
      </c>
      <c r="E43" s="6">
        <f t="shared" si="0"/>
        <v>-1487</v>
      </c>
      <c r="F43" s="1">
        <v>0</v>
      </c>
    </row>
    <row r="44" spans="1:6" ht="42" customHeight="1">
      <c r="A44" s="4">
        <v>18040600</v>
      </c>
      <c r="B44" s="2" t="s">
        <v>63</v>
      </c>
      <c r="C44" s="6">
        <v>0</v>
      </c>
      <c r="D44" s="6">
        <v>-3469.94</v>
      </c>
      <c r="E44" s="6">
        <f t="shared" si="0"/>
        <v>-3469.94</v>
      </c>
      <c r="F44" s="1">
        <v>0</v>
      </c>
    </row>
    <row r="45" spans="1:6" ht="15" customHeight="1">
      <c r="A45" s="23">
        <v>18050000</v>
      </c>
      <c r="B45" s="24" t="s">
        <v>18</v>
      </c>
      <c r="C45" s="25">
        <f>SUM(C46:C49)</f>
        <v>7842800</v>
      </c>
      <c r="D45" s="25">
        <f>SUM(D46:D49)</f>
        <v>9139699.889999999</v>
      </c>
      <c r="E45" s="25">
        <f t="shared" si="0"/>
        <v>1296899.8899999987</v>
      </c>
      <c r="F45" s="26">
        <f>+D45/C45*100</f>
        <v>116.53618465344009</v>
      </c>
    </row>
    <row r="46" spans="1:6" ht="27.75" customHeight="1">
      <c r="A46" s="4">
        <v>18050200</v>
      </c>
      <c r="B46" s="2" t="s">
        <v>19</v>
      </c>
      <c r="C46" s="6">
        <v>600</v>
      </c>
      <c r="D46" s="6">
        <v>617.91</v>
      </c>
      <c r="E46" s="6">
        <f t="shared" si="0"/>
        <v>17.909999999999968</v>
      </c>
      <c r="F46" s="1">
        <v>103</v>
      </c>
    </row>
    <row r="47" spans="1:6" ht="15" customHeight="1">
      <c r="A47" s="4">
        <v>18050300</v>
      </c>
      <c r="B47" s="2" t="s">
        <v>20</v>
      </c>
      <c r="C47" s="6">
        <v>900000</v>
      </c>
      <c r="D47" s="6">
        <v>1348148.53</v>
      </c>
      <c r="E47" s="6">
        <f t="shared" si="0"/>
        <v>448148.53</v>
      </c>
      <c r="F47" s="1">
        <f aca="true" t="shared" si="3" ref="F47:F53">+D47/C47*100</f>
        <v>149.7942811111111</v>
      </c>
    </row>
    <row r="48" spans="1:6" ht="15" customHeight="1">
      <c r="A48" s="4">
        <v>18050400</v>
      </c>
      <c r="B48" s="2" t="s">
        <v>21</v>
      </c>
      <c r="C48" s="6">
        <v>6890800</v>
      </c>
      <c r="D48" s="6">
        <v>7738682.26</v>
      </c>
      <c r="E48" s="6">
        <f t="shared" si="0"/>
        <v>847882.2599999998</v>
      </c>
      <c r="F48" s="1">
        <f t="shared" si="3"/>
        <v>112.30455476867706</v>
      </c>
    </row>
    <row r="49" spans="1:6" ht="66.75" customHeight="1">
      <c r="A49" s="4">
        <v>18050500</v>
      </c>
      <c r="B49" s="2" t="s">
        <v>22</v>
      </c>
      <c r="C49" s="6">
        <v>51400</v>
      </c>
      <c r="D49" s="6">
        <v>52251.19</v>
      </c>
      <c r="E49" s="6">
        <f t="shared" si="0"/>
        <v>851.1900000000023</v>
      </c>
      <c r="F49" s="1">
        <f t="shared" si="3"/>
        <v>101.65601167315175</v>
      </c>
    </row>
    <row r="50" spans="1:7" ht="15" customHeight="1">
      <c r="A50" s="20">
        <v>20000000</v>
      </c>
      <c r="B50" s="21" t="s">
        <v>25</v>
      </c>
      <c r="C50" s="22">
        <f>C51+C57+C67</f>
        <v>2404140</v>
      </c>
      <c r="D50" s="22">
        <f>D51+D57+D67</f>
        <v>2759372.69</v>
      </c>
      <c r="E50" s="22">
        <f t="shared" si="0"/>
        <v>355232.68999999994</v>
      </c>
      <c r="F50" s="17">
        <f t="shared" si="3"/>
        <v>114.77587370119878</v>
      </c>
      <c r="G50" s="36"/>
    </row>
    <row r="51" spans="1:6" ht="27.75" customHeight="1">
      <c r="A51" s="20">
        <v>21000000</v>
      </c>
      <c r="B51" s="21" t="s">
        <v>68</v>
      </c>
      <c r="C51" s="22">
        <f>C52+C55+C54</f>
        <v>707200</v>
      </c>
      <c r="D51" s="22">
        <f>D52+D55+D54</f>
        <v>808911.3800000001</v>
      </c>
      <c r="E51" s="22">
        <f t="shared" si="0"/>
        <v>101711.38000000012</v>
      </c>
      <c r="F51" s="17">
        <f t="shared" si="3"/>
        <v>114.38226527149322</v>
      </c>
    </row>
    <row r="52" spans="1:6" ht="98.25" customHeight="1">
      <c r="A52" s="23">
        <v>21010000</v>
      </c>
      <c r="B52" s="24" t="s">
        <v>99</v>
      </c>
      <c r="C52" s="25">
        <f>C53</f>
        <v>110600</v>
      </c>
      <c r="D52" s="25">
        <f>D53</f>
        <v>111565</v>
      </c>
      <c r="E52" s="25">
        <f t="shared" si="0"/>
        <v>965</v>
      </c>
      <c r="F52" s="26">
        <f t="shared" si="3"/>
        <v>100.87251356238698</v>
      </c>
    </row>
    <row r="53" spans="1:6" ht="42" customHeight="1">
      <c r="A53" s="4">
        <v>21010300</v>
      </c>
      <c r="B53" s="2" t="s">
        <v>69</v>
      </c>
      <c r="C53" s="6">
        <v>110600</v>
      </c>
      <c r="D53" s="6">
        <v>111565</v>
      </c>
      <c r="E53" s="6">
        <f t="shared" si="0"/>
        <v>965</v>
      </c>
      <c r="F53" s="1">
        <f t="shared" si="3"/>
        <v>100.87251356238698</v>
      </c>
    </row>
    <row r="54" spans="1:6" ht="27.75" customHeight="1">
      <c r="A54" s="23">
        <v>21050000</v>
      </c>
      <c r="B54" s="38" t="s">
        <v>101</v>
      </c>
      <c r="C54" s="25">
        <v>593300</v>
      </c>
      <c r="D54" s="25">
        <v>685606.56</v>
      </c>
      <c r="E54" s="25">
        <f t="shared" si="0"/>
        <v>92306.56000000006</v>
      </c>
      <c r="F54" s="26">
        <v>115.6</v>
      </c>
    </row>
    <row r="55" spans="1:6" ht="15" customHeight="1">
      <c r="A55" s="23">
        <v>21080000</v>
      </c>
      <c r="B55" s="24" t="s">
        <v>79</v>
      </c>
      <c r="C55" s="25">
        <f>C56</f>
        <v>3300</v>
      </c>
      <c r="D55" s="25">
        <f>D56</f>
        <v>11739.82</v>
      </c>
      <c r="E55" s="25">
        <f t="shared" si="0"/>
        <v>8439.82</v>
      </c>
      <c r="F55" s="26">
        <f>+D55/C55*100</f>
        <v>355.7521212121212</v>
      </c>
    </row>
    <row r="56" spans="1:6" ht="15" customHeight="1">
      <c r="A56" s="4">
        <v>21081100</v>
      </c>
      <c r="B56" s="2" t="s">
        <v>70</v>
      </c>
      <c r="C56" s="6">
        <v>3300</v>
      </c>
      <c r="D56" s="6">
        <v>11739.82</v>
      </c>
      <c r="E56" s="6">
        <f t="shared" si="0"/>
        <v>8439.82</v>
      </c>
      <c r="F56" s="1">
        <f>+D56/C56*100</f>
        <v>355.7521212121212</v>
      </c>
    </row>
    <row r="57" spans="1:6" ht="27.75" customHeight="1">
      <c r="A57" s="20">
        <v>22000000</v>
      </c>
      <c r="B57" s="21" t="s">
        <v>71</v>
      </c>
      <c r="C57" s="22">
        <f>C58+C62+C64</f>
        <v>1639940</v>
      </c>
      <c r="D57" s="22">
        <f>D58+D62+D64</f>
        <v>1872058.8</v>
      </c>
      <c r="E57" s="22">
        <f t="shared" si="0"/>
        <v>232118.80000000005</v>
      </c>
      <c r="F57" s="17">
        <f>+D57/C57*100</f>
        <v>114.15410319889752</v>
      </c>
    </row>
    <row r="58" spans="1:6" ht="15" customHeight="1">
      <c r="A58" s="23">
        <v>22010000</v>
      </c>
      <c r="B58" s="24" t="s">
        <v>26</v>
      </c>
      <c r="C58" s="25">
        <f>SUM(C59:C61)</f>
        <v>490000</v>
      </c>
      <c r="D58" s="25">
        <f>SUM(D59:D61)</f>
        <v>666072.8300000001</v>
      </c>
      <c r="E58" s="25">
        <f t="shared" si="0"/>
        <v>176072.83000000007</v>
      </c>
      <c r="F58" s="26">
        <f>+D58/C58*100</f>
        <v>135.93323061224493</v>
      </c>
    </row>
    <row r="59" spans="1:6" ht="42" customHeight="1">
      <c r="A59" s="32">
        <v>22010300</v>
      </c>
      <c r="B59" s="37" t="s">
        <v>102</v>
      </c>
      <c r="C59" s="6">
        <v>26500</v>
      </c>
      <c r="D59" s="6">
        <v>39960</v>
      </c>
      <c r="E59" s="6">
        <f t="shared" si="0"/>
        <v>13460</v>
      </c>
      <c r="F59" s="1">
        <v>150.8</v>
      </c>
    </row>
    <row r="60" spans="1:6" ht="15" customHeight="1">
      <c r="A60" s="4">
        <v>22012500</v>
      </c>
      <c r="B60" s="2" t="s">
        <v>27</v>
      </c>
      <c r="C60" s="6">
        <v>283900</v>
      </c>
      <c r="D60" s="6">
        <v>397176.83</v>
      </c>
      <c r="E60" s="6">
        <f t="shared" si="0"/>
        <v>113276.83000000002</v>
      </c>
      <c r="F60" s="1">
        <f>+D60/C60*100</f>
        <v>139.90025713279323</v>
      </c>
    </row>
    <row r="61" spans="1:6" ht="27.75" customHeight="1">
      <c r="A61" s="32">
        <v>22012600</v>
      </c>
      <c r="B61" s="37" t="s">
        <v>103</v>
      </c>
      <c r="C61" s="6">
        <v>179600</v>
      </c>
      <c r="D61" s="6">
        <v>228936</v>
      </c>
      <c r="E61" s="6">
        <f t="shared" si="0"/>
        <v>49336</v>
      </c>
      <c r="F61" s="1">
        <v>127.5</v>
      </c>
    </row>
    <row r="62" spans="1:6" ht="42" customHeight="1">
      <c r="A62" s="23">
        <v>22080000</v>
      </c>
      <c r="B62" s="24" t="s">
        <v>80</v>
      </c>
      <c r="C62" s="25">
        <f>C63</f>
        <v>785340</v>
      </c>
      <c r="D62" s="25">
        <f>D63</f>
        <v>810991.45</v>
      </c>
      <c r="E62" s="25">
        <f t="shared" si="0"/>
        <v>25651.449999999953</v>
      </c>
      <c r="F62" s="26">
        <f>+D62/C62*100</f>
        <v>103.2662859398477</v>
      </c>
    </row>
    <row r="63" spans="1:6" ht="42" customHeight="1">
      <c r="A63" s="4">
        <v>22080400</v>
      </c>
      <c r="B63" s="2" t="s">
        <v>81</v>
      </c>
      <c r="C63" s="6">
        <v>785340</v>
      </c>
      <c r="D63" s="6">
        <v>810991.45</v>
      </c>
      <c r="E63" s="6">
        <f t="shared" si="0"/>
        <v>25651.449999999953</v>
      </c>
      <c r="F63" s="1">
        <f>+D63/C63*100</f>
        <v>103.2662859398477</v>
      </c>
    </row>
    <row r="64" spans="1:6" ht="15" customHeight="1">
      <c r="A64" s="23">
        <v>22090000</v>
      </c>
      <c r="B64" s="24" t="s">
        <v>28</v>
      </c>
      <c r="C64" s="25">
        <f>C65+C66</f>
        <v>364600</v>
      </c>
      <c r="D64" s="25">
        <f>D65+D66</f>
        <v>394994.52</v>
      </c>
      <c r="E64" s="25">
        <f t="shared" si="0"/>
        <v>30394.52000000002</v>
      </c>
      <c r="F64" s="26">
        <f>+D64/C64*100</f>
        <v>108.33640153592978</v>
      </c>
    </row>
    <row r="65" spans="1:6" ht="42" customHeight="1">
      <c r="A65" s="4">
        <v>22090100</v>
      </c>
      <c r="B65" s="2" t="s">
        <v>29</v>
      </c>
      <c r="C65" s="6">
        <v>53000</v>
      </c>
      <c r="D65" s="6">
        <v>82017.49</v>
      </c>
      <c r="E65" s="6">
        <f t="shared" si="0"/>
        <v>29017.490000000005</v>
      </c>
      <c r="F65" s="1">
        <f>+D65/C65*100</f>
        <v>154.74998113207548</v>
      </c>
    </row>
    <row r="66" spans="1:6" ht="42" customHeight="1">
      <c r="A66" s="4">
        <v>22090400</v>
      </c>
      <c r="B66" s="2" t="s">
        <v>72</v>
      </c>
      <c r="C66" s="6">
        <v>311600</v>
      </c>
      <c r="D66" s="6">
        <v>312977.03</v>
      </c>
      <c r="E66" s="6">
        <f t="shared" si="0"/>
        <v>1377.030000000028</v>
      </c>
      <c r="F66" s="1">
        <f>+D66/C66*100</f>
        <v>100.44192233632863</v>
      </c>
    </row>
    <row r="67" spans="1:6" ht="15" customHeight="1">
      <c r="A67" s="20">
        <v>24000000</v>
      </c>
      <c r="B67" s="21" t="s">
        <v>82</v>
      </c>
      <c r="C67" s="22">
        <f>C68</f>
        <v>57000</v>
      </c>
      <c r="D67" s="22">
        <f>D68</f>
        <v>78402.51</v>
      </c>
      <c r="E67" s="22">
        <f t="shared" si="0"/>
        <v>21402.509999999995</v>
      </c>
      <c r="F67" s="17">
        <v>137.5</v>
      </c>
    </row>
    <row r="68" spans="1:6" ht="15" customHeight="1">
      <c r="A68" s="23">
        <v>24060000</v>
      </c>
      <c r="B68" s="24" t="s">
        <v>83</v>
      </c>
      <c r="C68" s="25">
        <f>C69</f>
        <v>57000</v>
      </c>
      <c r="D68" s="25">
        <f>D69</f>
        <v>78402.51</v>
      </c>
      <c r="E68" s="25">
        <f t="shared" si="0"/>
        <v>21402.509999999995</v>
      </c>
      <c r="F68" s="26">
        <v>137.5</v>
      </c>
    </row>
    <row r="69" spans="1:6" ht="15" customHeight="1">
      <c r="A69" s="4">
        <v>24060300</v>
      </c>
      <c r="B69" s="2" t="s">
        <v>83</v>
      </c>
      <c r="C69" s="6">
        <v>57000</v>
      </c>
      <c r="D69" s="6">
        <v>78402.51</v>
      </c>
      <c r="E69" s="6">
        <f t="shared" si="0"/>
        <v>21402.509999999995</v>
      </c>
      <c r="F69" s="1">
        <v>137.5</v>
      </c>
    </row>
    <row r="70" spans="1:6" ht="15" customHeight="1">
      <c r="A70" s="20">
        <v>30000000</v>
      </c>
      <c r="B70" s="21" t="s">
        <v>31</v>
      </c>
      <c r="C70" s="22">
        <f aca="true" t="shared" si="4" ref="C70:D72">C71</f>
        <v>1600</v>
      </c>
      <c r="D70" s="22">
        <f t="shared" si="4"/>
        <v>2768.99</v>
      </c>
      <c r="E70" s="22">
        <f t="shared" si="0"/>
        <v>1168.9899999999998</v>
      </c>
      <c r="F70" s="17">
        <v>173.1</v>
      </c>
    </row>
    <row r="71" spans="1:6" ht="15" customHeight="1">
      <c r="A71" s="20">
        <v>31000000</v>
      </c>
      <c r="B71" s="21" t="s">
        <v>32</v>
      </c>
      <c r="C71" s="22">
        <f t="shared" si="4"/>
        <v>1600</v>
      </c>
      <c r="D71" s="22">
        <f t="shared" si="4"/>
        <v>2768.99</v>
      </c>
      <c r="E71" s="22">
        <f t="shared" si="0"/>
        <v>1168.9899999999998</v>
      </c>
      <c r="F71" s="17">
        <v>173.1</v>
      </c>
    </row>
    <row r="72" spans="1:6" ht="69.75" customHeight="1">
      <c r="A72" s="23">
        <v>31010000</v>
      </c>
      <c r="B72" s="24" t="s">
        <v>52</v>
      </c>
      <c r="C72" s="25">
        <f t="shared" si="4"/>
        <v>1600</v>
      </c>
      <c r="D72" s="25">
        <f t="shared" si="4"/>
        <v>2768.99</v>
      </c>
      <c r="E72" s="25">
        <f t="shared" si="0"/>
        <v>1168.9899999999998</v>
      </c>
      <c r="F72" s="26">
        <v>173.1</v>
      </c>
    </row>
    <row r="73" spans="1:6" ht="67.5" customHeight="1">
      <c r="A73" s="4">
        <v>31010200</v>
      </c>
      <c r="B73" s="2" t="s">
        <v>73</v>
      </c>
      <c r="C73" s="6">
        <v>1600</v>
      </c>
      <c r="D73" s="6">
        <v>2768.99</v>
      </c>
      <c r="E73" s="6">
        <f t="shared" si="0"/>
        <v>1168.9899999999998</v>
      </c>
      <c r="F73" s="1">
        <v>173.1</v>
      </c>
    </row>
    <row r="74" spans="1:6" ht="15" customHeight="1">
      <c r="A74" s="4"/>
      <c r="B74" s="21" t="s">
        <v>34</v>
      </c>
      <c r="C74" s="22">
        <f>C70+C50+C12</f>
        <v>148206840</v>
      </c>
      <c r="D74" s="22">
        <f>D70+D50+D12</f>
        <v>160277339.84</v>
      </c>
      <c r="E74" s="22">
        <f t="shared" si="0"/>
        <v>12070499.840000004</v>
      </c>
      <c r="F74" s="17">
        <f aca="true" t="shared" si="5" ref="F74:F90">+D74/C74*100</f>
        <v>108.1443608405658</v>
      </c>
    </row>
    <row r="75" spans="1:6" ht="15" customHeight="1">
      <c r="A75" s="20">
        <v>40000000</v>
      </c>
      <c r="B75" s="21" t="s">
        <v>35</v>
      </c>
      <c r="C75" s="22">
        <f>C76</f>
        <v>114111545.6</v>
      </c>
      <c r="D75" s="22">
        <f>D76</f>
        <v>113646583.52000001</v>
      </c>
      <c r="E75" s="22">
        <f t="shared" si="0"/>
        <v>-464962.0799999833</v>
      </c>
      <c r="F75" s="17">
        <f t="shared" si="5"/>
        <v>99.59253721649706</v>
      </c>
    </row>
    <row r="76" spans="1:6" ht="15" customHeight="1">
      <c r="A76" s="20">
        <v>41000000</v>
      </c>
      <c r="B76" s="21" t="s">
        <v>36</v>
      </c>
      <c r="C76" s="22">
        <f>C79+C77</f>
        <v>114111545.6</v>
      </c>
      <c r="D76" s="22">
        <f>D79+D77</f>
        <v>113646583.52000001</v>
      </c>
      <c r="E76" s="22">
        <f aca="true" t="shared" si="6" ref="E76:E90">+D76-C76</f>
        <v>-464962.0799999833</v>
      </c>
      <c r="F76" s="17">
        <f t="shared" si="5"/>
        <v>99.59253721649706</v>
      </c>
    </row>
    <row r="77" spans="1:6" ht="15" customHeight="1">
      <c r="A77" s="20">
        <v>41020000</v>
      </c>
      <c r="B77" s="21" t="s">
        <v>105</v>
      </c>
      <c r="C77" s="22">
        <f>C78</f>
        <v>4796112</v>
      </c>
      <c r="D77" s="22">
        <f>D78</f>
        <v>4796112</v>
      </c>
      <c r="E77" s="25">
        <f t="shared" si="6"/>
        <v>0</v>
      </c>
      <c r="F77" s="26">
        <f>+D77/C77*100</f>
        <v>100</v>
      </c>
    </row>
    <row r="78" spans="1:6" ht="15" customHeight="1">
      <c r="A78" s="4">
        <v>41020600</v>
      </c>
      <c r="B78" s="2" t="s">
        <v>106</v>
      </c>
      <c r="C78" s="6">
        <v>4796112</v>
      </c>
      <c r="D78" s="6">
        <v>4796112</v>
      </c>
      <c r="E78" s="6">
        <f t="shared" si="6"/>
        <v>0</v>
      </c>
      <c r="F78" s="1">
        <f>+D78/C78*100</f>
        <v>100</v>
      </c>
    </row>
    <row r="79" spans="1:6" ht="15" customHeight="1">
      <c r="A79" s="23">
        <v>41030000</v>
      </c>
      <c r="B79" s="24" t="s">
        <v>74</v>
      </c>
      <c r="C79" s="25">
        <f>SUM(C80:C87)</f>
        <v>109315433.6</v>
      </c>
      <c r="D79" s="25">
        <f>SUM(D80:D87)</f>
        <v>108850471.52000001</v>
      </c>
      <c r="E79" s="25">
        <f t="shared" si="6"/>
        <v>-464962.0799999833</v>
      </c>
      <c r="F79" s="26">
        <f t="shared" si="5"/>
        <v>99.57466016948591</v>
      </c>
    </row>
    <row r="80" spans="1:6" ht="81" customHeight="1">
      <c r="A80" s="4">
        <v>41030600</v>
      </c>
      <c r="B80" s="2" t="s">
        <v>84</v>
      </c>
      <c r="C80" s="6">
        <v>39946614.31</v>
      </c>
      <c r="D80" s="6">
        <v>39940135.67</v>
      </c>
      <c r="E80" s="6">
        <f t="shared" si="6"/>
        <v>-6478.640000000596</v>
      </c>
      <c r="F80" s="1">
        <f t="shared" si="5"/>
        <v>99.98378175444425</v>
      </c>
    </row>
    <row r="81" spans="1:6" ht="93.75" customHeight="1">
      <c r="A81" s="4">
        <v>41030800</v>
      </c>
      <c r="B81" s="37" t="s">
        <v>75</v>
      </c>
      <c r="C81" s="6">
        <v>10543014.86</v>
      </c>
      <c r="D81" s="6">
        <v>10538235.13</v>
      </c>
      <c r="E81" s="6">
        <f t="shared" si="6"/>
        <v>-4779.729999998584</v>
      </c>
      <c r="F81" s="1">
        <f t="shared" si="5"/>
        <v>99.95466448579018</v>
      </c>
    </row>
    <row r="82" spans="1:6" ht="51">
      <c r="A82" s="4">
        <v>41031000</v>
      </c>
      <c r="B82" s="2" t="s">
        <v>37</v>
      </c>
      <c r="C82" s="6">
        <v>246837.43</v>
      </c>
      <c r="D82" s="6">
        <v>243253.16</v>
      </c>
      <c r="E82" s="6">
        <f t="shared" si="6"/>
        <v>-3584.2699999999895</v>
      </c>
      <c r="F82" s="1">
        <f t="shared" si="5"/>
        <v>98.54792281705413</v>
      </c>
    </row>
    <row r="83" spans="1:6" ht="25.5">
      <c r="A83" s="4">
        <v>41033900</v>
      </c>
      <c r="B83" s="2" t="s">
        <v>38</v>
      </c>
      <c r="C83" s="6">
        <v>28858000</v>
      </c>
      <c r="D83" s="6">
        <v>28858000</v>
      </c>
      <c r="E83" s="6">
        <f t="shared" si="6"/>
        <v>0</v>
      </c>
      <c r="F83" s="1">
        <f t="shared" si="5"/>
        <v>100</v>
      </c>
    </row>
    <row r="84" spans="1:6" ht="25.5">
      <c r="A84" s="4">
        <v>41034200</v>
      </c>
      <c r="B84" s="2" t="s">
        <v>39</v>
      </c>
      <c r="C84" s="6">
        <v>23408800</v>
      </c>
      <c r="D84" s="6">
        <v>23408800</v>
      </c>
      <c r="E84" s="6">
        <f t="shared" si="6"/>
        <v>0</v>
      </c>
      <c r="F84" s="1">
        <f t="shared" si="5"/>
        <v>100</v>
      </c>
    </row>
    <row r="85" spans="1:6" ht="42" customHeight="1">
      <c r="A85" s="4">
        <v>41034500</v>
      </c>
      <c r="B85" s="37" t="s">
        <v>113</v>
      </c>
      <c r="C85" s="6">
        <v>2200000</v>
      </c>
      <c r="D85" s="6">
        <v>2154670.61</v>
      </c>
      <c r="E85" s="6">
        <f t="shared" si="6"/>
        <v>-45329.39000000013</v>
      </c>
      <c r="F85" s="1">
        <v>97.9</v>
      </c>
    </row>
    <row r="86" spans="1:6" ht="51">
      <c r="A86" s="4">
        <v>41035100</v>
      </c>
      <c r="B86" s="43" t="s">
        <v>112</v>
      </c>
      <c r="C86" s="6">
        <v>3867550</v>
      </c>
      <c r="D86" s="6">
        <v>3474553.66</v>
      </c>
      <c r="E86" s="6">
        <f t="shared" si="6"/>
        <v>-392996.33999999985</v>
      </c>
      <c r="F86" s="1">
        <f t="shared" si="5"/>
        <v>89.83862290080283</v>
      </c>
    </row>
    <row r="87" spans="1:6" ht="102">
      <c r="A87" s="4">
        <v>41035800</v>
      </c>
      <c r="B87" s="43" t="s">
        <v>76</v>
      </c>
      <c r="C87" s="6">
        <v>244617</v>
      </c>
      <c r="D87" s="6">
        <v>232823.29</v>
      </c>
      <c r="E87" s="6">
        <f t="shared" si="6"/>
        <v>-11793.709999999992</v>
      </c>
      <c r="F87" s="1">
        <f t="shared" si="5"/>
        <v>95.17870385132677</v>
      </c>
    </row>
    <row r="88" spans="1:6" ht="27.75" customHeight="1">
      <c r="A88" s="4"/>
      <c r="B88" s="21" t="s">
        <v>95</v>
      </c>
      <c r="C88" s="22">
        <f>C74+C75</f>
        <v>262318385.6</v>
      </c>
      <c r="D88" s="22">
        <f>D74+D75</f>
        <v>273923923.36</v>
      </c>
      <c r="E88" s="22">
        <f t="shared" si="6"/>
        <v>11605537.76000002</v>
      </c>
      <c r="F88" s="17">
        <f t="shared" si="5"/>
        <v>104.42421820089154</v>
      </c>
    </row>
    <row r="89" spans="1:6" ht="15" customHeight="1">
      <c r="A89" s="4">
        <v>41035000</v>
      </c>
      <c r="B89" s="2" t="s">
        <v>85</v>
      </c>
      <c r="C89" s="6">
        <v>150061</v>
      </c>
      <c r="D89" s="6">
        <v>142705.53</v>
      </c>
      <c r="E89" s="6">
        <f t="shared" si="6"/>
        <v>-7355.470000000001</v>
      </c>
      <c r="F89" s="1">
        <f t="shared" si="5"/>
        <v>95.09834667235324</v>
      </c>
    </row>
    <row r="90" spans="1:6" ht="15" customHeight="1">
      <c r="A90" s="4"/>
      <c r="B90" s="21" t="s">
        <v>89</v>
      </c>
      <c r="C90" s="22">
        <f>C88+C89</f>
        <v>262468446.6</v>
      </c>
      <c r="D90" s="22">
        <f>D88+D89</f>
        <v>274066628.89</v>
      </c>
      <c r="E90" s="22">
        <f t="shared" si="6"/>
        <v>11598182.289999992</v>
      </c>
      <c r="F90" s="17">
        <f t="shared" si="5"/>
        <v>104.41888632338177</v>
      </c>
    </row>
    <row r="92" ht="12.75" customHeight="1">
      <c r="B92" s="3"/>
    </row>
    <row r="96" ht="12.75">
      <c r="D96" s="36"/>
    </row>
  </sheetData>
  <sheetProtection/>
  <mergeCells count="13">
    <mergeCell ref="A10:A11"/>
    <mergeCell ref="A8:A9"/>
    <mergeCell ref="C8:F9"/>
    <mergeCell ref="C10:C11"/>
    <mergeCell ref="D10:D11"/>
    <mergeCell ref="E10:E11"/>
    <mergeCell ref="B8:B9"/>
    <mergeCell ref="B10:B11"/>
    <mergeCell ref="F10:F11"/>
    <mergeCell ref="D1:G1"/>
    <mergeCell ref="B4:F4"/>
    <mergeCell ref="B5:F5"/>
    <mergeCell ref="C6:E6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2017-01-20T08:53:58Z</cp:lastPrinted>
  <dcterms:created xsi:type="dcterms:W3CDTF">2015-04-15T06:48:28Z</dcterms:created>
  <dcterms:modified xsi:type="dcterms:W3CDTF">2017-01-20T08:54:01Z</dcterms:modified>
  <cp:category/>
  <cp:version/>
  <cp:contentType/>
  <cp:contentStatus/>
</cp:coreProperties>
</file>